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hidePivotFieldList="1" defaultThemeVersion="166925"/>
  <xr:revisionPtr revIDLastSave="0" documentId="8_{252A046B-6FC9-4176-8A5F-174E22A4A170}" xr6:coauthVersionLast="44" xr6:coauthVersionMax="44" xr10:uidLastSave="{00000000-0000-0000-0000-000000000000}"/>
  <bookViews>
    <workbookView xWindow="-120" yWindow="-120" windowWidth="29040" windowHeight="15840" activeTab="1" xr2:uid="{1435C7E1-A9F6-4EFF-BF98-16ADAF57D5D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H40" i="1" l="1"/>
  <c r="N40" i="1" l="1"/>
  <c r="M40" i="1"/>
  <c r="L40" i="1"/>
  <c r="K40" i="1"/>
  <c r="J40" i="1"/>
  <c r="F40" i="1"/>
  <c r="G15" i="1" l="1"/>
  <c r="I15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6" i="1"/>
  <c r="I5" i="1"/>
  <c r="I4" i="1"/>
  <c r="G7" i="1"/>
  <c r="I7" i="1" s="1"/>
  <c r="G2" i="1"/>
  <c r="I2" i="1" l="1"/>
  <c r="G40" i="1"/>
  <c r="I40" i="1"/>
</calcChain>
</file>

<file path=xl/sharedStrings.xml><?xml version="1.0" encoding="utf-8"?>
<sst xmlns="http://schemas.openxmlformats.org/spreadsheetml/2006/main" count="424" uniqueCount="109">
  <si>
    <t>Community District</t>
  </si>
  <si>
    <t>Borough</t>
  </si>
  <si>
    <t>Permit Type</t>
  </si>
  <si>
    <t>Permitted Capacity (9/30/2019)</t>
  </si>
  <si>
    <t>Permitted Capacity (9/30/2020)</t>
  </si>
  <si>
    <t>Avg Daily Throughput (2019 - Q1)</t>
  </si>
  <si>
    <t>Avg Daily Throughput (2019 - Q2)</t>
  </si>
  <si>
    <t>Avg Daily Throughput (2019 - Q3)</t>
  </si>
  <si>
    <t>Avg Daily Throughput (2019 - Q4)</t>
  </si>
  <si>
    <t>Avg Daily Throughput (CY2019)</t>
  </si>
  <si>
    <t>Transfer Station Name (Permit #)</t>
  </si>
  <si>
    <t>P</t>
  </si>
  <si>
    <t>Address</t>
  </si>
  <si>
    <t>NP</t>
  </si>
  <si>
    <t>Brooklyn</t>
  </si>
  <si>
    <t>Queens</t>
  </si>
  <si>
    <t>Staten Island</t>
  </si>
  <si>
    <t>Bronx</t>
  </si>
  <si>
    <t>Action Environmental Systems (5504)</t>
  </si>
  <si>
    <t>Metropolitan Transfer Station (1117)</t>
  </si>
  <si>
    <t>Hi-Tech Resource Recovery (2213)</t>
  </si>
  <si>
    <t>A &amp; L Cesspool Service (5512)</t>
  </si>
  <si>
    <t>American Recycling (4314)</t>
  </si>
  <si>
    <t>Regal Recycling Co., Inc.  (3402)</t>
  </si>
  <si>
    <t>Tully Environmental Inc.  (4404)</t>
  </si>
  <si>
    <t>A J Recycling Inc. (4280)</t>
  </si>
  <si>
    <t>John Danna &amp; Sons, Inc. (1104)</t>
  </si>
  <si>
    <t>Atlas Roll-Off Corp. (2053)</t>
  </si>
  <si>
    <t>City Recycling Corp. (2118)</t>
  </si>
  <si>
    <t>Cooper Tank &amp; Welding Inc. (4233)</t>
  </si>
  <si>
    <t>Decostole Carting Co. (2011)</t>
  </si>
  <si>
    <t>Point Recycling, Ltd. (2115)</t>
  </si>
  <si>
    <t>Cooper Recycling. (4267)</t>
  </si>
  <si>
    <t>American Recycling (3662)</t>
  </si>
  <si>
    <t>Crown Container Co. (3613)</t>
  </si>
  <si>
    <t>New Style Recycling Corp. (3327)</t>
  </si>
  <si>
    <t>49-10 Grand Avenue</t>
  </si>
  <si>
    <t>Regal Recycling Co. Inc. (4336)</t>
  </si>
  <si>
    <t>Thomas Novelli Contracting Corp. (4247)</t>
  </si>
  <si>
    <t>Flag Container Services, Inc. (3419)</t>
  </si>
  <si>
    <t>Stokes Waste Paper Co., Inc. (3476)</t>
  </si>
  <si>
    <t>920 E 132nd Street</t>
  </si>
  <si>
    <t>325 Casanova Street</t>
  </si>
  <si>
    <t>287 Halleck Street</t>
  </si>
  <si>
    <t>941 Stanley Avenue</t>
  </si>
  <si>
    <t>115 Thames Street</t>
  </si>
  <si>
    <t>130 Varick Avenue</t>
  </si>
  <si>
    <t>577 Court Street</t>
  </si>
  <si>
    <t>110-120 50th Street</t>
  </si>
  <si>
    <t>485 Scott Avenue</t>
  </si>
  <si>
    <t>215-221 Varick Avenue</t>
  </si>
  <si>
    <t>38-40 Review Avenue</t>
  </si>
  <si>
    <t>172-33 Douglas Avenue</t>
  </si>
  <si>
    <t>172-02 Douglas Avenue</t>
  </si>
  <si>
    <t>127-20 34th Avenue</t>
  </si>
  <si>
    <t>325 Faile Street</t>
  </si>
  <si>
    <t>216-222 Manida Street</t>
  </si>
  <si>
    <t>318 Bryant Avenue</t>
  </si>
  <si>
    <t>1264 Viele Avenue</t>
  </si>
  <si>
    <t>620 Truxton Street</t>
  </si>
  <si>
    <t>38-50 Review Avenue</t>
  </si>
  <si>
    <t>538-545 Stewart Avenue</t>
  </si>
  <si>
    <t>889 Essex Street</t>
  </si>
  <si>
    <t>151 Anthony Street</t>
  </si>
  <si>
    <t>222 Maspeth Avenue</t>
  </si>
  <si>
    <t>1481 Troy Avenue</t>
  </si>
  <si>
    <t>594 Scholes Street</t>
  </si>
  <si>
    <t>548 Varick Avenue</t>
  </si>
  <si>
    <t>686 Morgan Avenue</t>
  </si>
  <si>
    <t>75 Thomas Street</t>
  </si>
  <si>
    <t>123 Varick Avenue</t>
  </si>
  <si>
    <t>126-46 34th Avenue</t>
  </si>
  <si>
    <t>172-06 Douglas Avenue</t>
  </si>
  <si>
    <t>94-20 Merrick Boulevard</t>
  </si>
  <si>
    <t>11 Ferry Street</t>
  </si>
  <si>
    <t>17-25 Van Street</t>
  </si>
  <si>
    <t>Brooklyn C&amp;D, LLC. (4266)</t>
  </si>
  <si>
    <t>Zevel Transfer, LLC (1113)</t>
  </si>
  <si>
    <t>IESI NY Corp. (1114)</t>
  </si>
  <si>
    <t>Action Environmental LLC (5503)</t>
  </si>
  <si>
    <t>Brooklyn Transfer LLC (5511)</t>
  </si>
  <si>
    <t>IESI NY Corp. (2163)</t>
  </si>
  <si>
    <t>IESI NY Corp. (4263)</t>
  </si>
  <si>
    <t>Waste Management of NY, LLC (2128)</t>
  </si>
  <si>
    <t>Waste Management of NY, LLC (2211)</t>
  </si>
  <si>
    <t>Waste Management of NY, LLC (3214)</t>
  </si>
  <si>
    <t>JD Recycling (4402)</t>
  </si>
  <si>
    <t>Aspha LLC. (1120)</t>
  </si>
  <si>
    <t>Waste Management of NY, LLC (2222)</t>
  </si>
  <si>
    <t>BX01</t>
  </si>
  <si>
    <t>BX02</t>
  </si>
  <si>
    <t>BK05</t>
  </si>
  <si>
    <t>BK01</t>
  </si>
  <si>
    <t>BK06</t>
  </si>
  <si>
    <t>BK07</t>
  </si>
  <si>
    <t>QN02</t>
  </si>
  <si>
    <t>QN12</t>
  </si>
  <si>
    <t>QN07</t>
  </si>
  <si>
    <t>BK17</t>
  </si>
  <si>
    <t>QN05</t>
  </si>
  <si>
    <t>SI01</t>
  </si>
  <si>
    <t>GADS (4218)</t>
  </si>
  <si>
    <t>Empire Recycling (2117)</t>
  </si>
  <si>
    <t>Amount Reserved for SSO, if any (9/30/2020)</t>
  </si>
  <si>
    <t>Total</t>
  </si>
  <si>
    <t>98 Lincoln Avenue</t>
  </si>
  <si>
    <t>Change in Permitted Capacity</t>
  </si>
  <si>
    <t>Waste Management of NY, LLC (1032)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</si>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</sst>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5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11" xfId="0" applyNumberFormat="1" applyFont="1" applyBorder="1" applyAlignment="1">
      <alignment wrapText="1"/>
    </xf>
    <xf numFmtId="164" fontId="0" fillId="0" borderId="11" xfId="0" applyNumberFormat="1" applyFont="1" applyBorder="1" applyAlignment="1">
      <alignment wrapText="1"/>
    </xf>
    <xf numFmtId="0" fontId="5" fillId="0" borderId="10" xfId="1" applyNumberFormat="1" applyFont="1" applyFill="1" applyBorder="1" applyAlignment="1"/>
    <xf numFmtId="3" fontId="0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0" xfId="0" applyNumberFormat="1" applyBorder="1"/>
    <xf numFmtId="0" fontId="0" fillId="0" borderId="10" xfId="0" applyFont="1" applyBorder="1"/>
    <xf numFmtId="0" fontId="0" fillId="0" borderId="12" xfId="0" applyBorder="1"/>
    <xf numFmtId="3" fontId="0" fillId="0" borderId="0" xfId="0" applyNumberFormat="1"/>
    <xf numFmtId="0" fontId="0" fillId="0" borderId="10" xfId="0" applyFont="1" applyFill="1" applyBorder="1" applyAlignment="1">
      <alignment wrapText="1"/>
    </xf>
    <xf numFmtId="16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3" fontId="0" fillId="0" borderId="12" xfId="0" applyNumberFormat="1" applyFont="1" applyBorder="1" applyAlignment="1">
      <alignment wrapText="1"/>
    </xf>
    <xf numFmtId="3" fontId="0" fillId="0" borderId="10" xfId="0" applyNumberFormat="1" applyFont="1" applyBorder="1"/>
    <xf numFmtId="3" fontId="0" fillId="0" borderId="12" xfId="0" applyNumberFormat="1" applyBorder="1"/>
    <xf numFmtId="0" fontId="0" fillId="0" borderId="11" xfId="0" applyBorder="1"/>
    <xf numFmtId="0" fontId="0" fillId="0" borderId="11" xfId="0" applyFont="1" applyFill="1" applyBorder="1" applyAlignment="1">
      <alignment wrapText="1"/>
    </xf>
    <xf numFmtId="3" fontId="0" fillId="0" borderId="11" xfId="0" applyNumberFormat="1" applyBorder="1"/>
    <xf numFmtId="0" fontId="0" fillId="0" borderId="12" xfId="0" applyFont="1" applyFill="1" applyBorder="1" applyAlignment="1">
      <alignment wrapText="1"/>
    </xf>
    <xf numFmtId="0" fontId="0" fillId="0" borderId="12" xfId="0" applyFont="1" applyBorder="1"/>
    <xf numFmtId="164" fontId="0" fillId="0" borderId="12" xfId="0" applyNumberFormat="1" applyFont="1" applyBorder="1" applyAlignment="1">
      <alignment wrapText="1"/>
    </xf>
    <xf numFmtId="0" fontId="26" fillId="0" borderId="10" xfId="0" applyFont="1" applyBorder="1"/>
    <xf numFmtId="3" fontId="26" fillId="0" borderId="10" xfId="0" applyNumberFormat="1" applyFont="1" applyBorder="1" applyAlignment="1">
      <alignment horizontal="right" wrapText="1"/>
    </xf>
    <xf numFmtId="3" fontId="26" fillId="0" borderId="10" xfId="0" applyNumberFormat="1" applyFont="1" applyBorder="1" applyAlignment="1">
      <alignment wrapText="1"/>
    </xf>
    <xf numFmtId="3" fontId="26" fillId="0" borderId="10" xfId="0" applyNumberFormat="1" applyFont="1" applyBorder="1"/>
  </cellXfs>
  <cellStyles count="131">
    <cellStyle name="20% - Accent1 2" xfId="48" xr:uid="{9F98B9F7-11A9-47DE-BD9D-D4087FDF2F32}"/>
    <cellStyle name="20% - Accent1 3" xfId="62" xr:uid="{16C0516A-C524-49A5-BCEE-398B61BF9065}"/>
    <cellStyle name="20% - Accent1 4" xfId="77" xr:uid="{8B905933-4AF0-40BD-ACA1-DA90542030C2}"/>
    <cellStyle name="20% - Accent1 5" xfId="92" xr:uid="{F4CBC606-63F2-4C03-BF87-4AA8A63AF0A2}"/>
    <cellStyle name="20% - Accent1 6" xfId="112" xr:uid="{9FC8BB2F-F64F-4744-B090-CA444E8152E1}"/>
    <cellStyle name="20% - Accent1 7" xfId="19" xr:uid="{4F5AD70F-C6BA-41D9-8178-EF97A3B0E02D}"/>
    <cellStyle name="20% - Accent2 2" xfId="50" xr:uid="{D78C6071-13C0-4E3E-9868-5E1B05D56F52}"/>
    <cellStyle name="20% - Accent2 3" xfId="64" xr:uid="{1891DD76-8BBE-4900-A180-25B2ECC79BCE}"/>
    <cellStyle name="20% - Accent2 4" xfId="79" xr:uid="{7B232F2E-3FA9-4FE9-8BB2-24B41764DCF6}"/>
    <cellStyle name="20% - Accent2 5" xfId="95" xr:uid="{EBA25396-A709-48AE-97B4-C88C7E5C9A5A}"/>
    <cellStyle name="20% - Accent2 6" xfId="115" xr:uid="{AF138E00-0BD0-422B-A746-3EA78B173519}"/>
    <cellStyle name="20% - Accent2 7" xfId="23" xr:uid="{C59E045A-1466-471D-AC87-20D5770FAD64}"/>
    <cellStyle name="20% - Accent3 2" xfId="52" xr:uid="{1C655DE2-2DC1-4B61-A1EF-4681E0B4BAA4}"/>
    <cellStyle name="20% - Accent3 3" xfId="66" xr:uid="{251D90BD-E4BF-476D-B550-F7F4FC8107E9}"/>
    <cellStyle name="20% - Accent3 4" xfId="81" xr:uid="{4B9D0611-437C-4CA8-B790-A0524696CB49}"/>
    <cellStyle name="20% - Accent3 5" xfId="98" xr:uid="{3F1DD1B2-F6FA-4088-978F-B9EB1CA73629}"/>
    <cellStyle name="20% - Accent3 6" xfId="118" xr:uid="{00510613-5632-4DDB-B299-23426AFE7309}"/>
    <cellStyle name="20% - Accent3 7" xfId="27" xr:uid="{9AC8BC83-D3A3-456E-B11A-39AE77FDF8EB}"/>
    <cellStyle name="20% - Accent4 2" xfId="54" xr:uid="{A6330F8F-AD5F-4D0E-ACD2-0D77AAFAE493}"/>
    <cellStyle name="20% - Accent4 3" xfId="68" xr:uid="{4E419351-96D6-437F-B2E2-A7C17D609CFE}"/>
    <cellStyle name="20% - Accent4 4" xfId="83" xr:uid="{50FDF0B1-A1E8-48CF-B1F6-0DB8F69B865D}"/>
    <cellStyle name="20% - Accent4 5" xfId="101" xr:uid="{81FA9A35-76FE-4E14-A9D6-F5EFF7A62E11}"/>
    <cellStyle name="20% - Accent4 6" xfId="121" xr:uid="{677EA28A-F657-4F29-B1BC-4F5B07FBA11F}"/>
    <cellStyle name="20% - Accent4 7" xfId="31" xr:uid="{1DB6E94D-3AE5-41FE-A0A7-CEBE8522CB2D}"/>
    <cellStyle name="20% - Accent5 2" xfId="56" xr:uid="{8C7D72E9-B4A8-43CE-9FD3-012DB42831FA}"/>
    <cellStyle name="20% - Accent5 3" xfId="70" xr:uid="{B7DB175A-699F-40E6-9B94-06A680E31D04}"/>
    <cellStyle name="20% - Accent5 4" xfId="85" xr:uid="{536BFFCE-14D5-450E-B943-9E3D5906AA42}"/>
    <cellStyle name="20% - Accent5 5" xfId="104" xr:uid="{2B3EEE9C-C91C-44EB-B961-4ED8E7912E6F}"/>
    <cellStyle name="20% - Accent5 6" xfId="124" xr:uid="{14BE5C3D-48EE-4D28-B658-F14D37B5F15D}"/>
    <cellStyle name="20% - Accent5 7" xfId="35" xr:uid="{26853052-63D4-4DBF-9F6A-9C6BE5AE8706}"/>
    <cellStyle name="20% - Accent6 2" xfId="58" xr:uid="{C2CF1C4F-F47F-48E5-86EF-E3DBDA432738}"/>
    <cellStyle name="20% - Accent6 3" xfId="72" xr:uid="{06F2D29B-888F-4ADE-96AC-A027F0042376}"/>
    <cellStyle name="20% - Accent6 4" xfId="87" xr:uid="{249D59E1-1AF1-46E2-AF64-D30AD704637A}"/>
    <cellStyle name="20% - Accent6 5" xfId="107" xr:uid="{81D05EBB-CB87-4D51-A18C-2B0770EB5445}"/>
    <cellStyle name="20% - Accent6 6" xfId="127" xr:uid="{EC2EADA6-DD2B-4B85-B22E-094749604CC3}"/>
    <cellStyle name="20% - Accent6 7" xfId="39" xr:uid="{8D932DD9-3955-453C-9F87-3107E0DD0278}"/>
    <cellStyle name="40% - Accent1 2" xfId="49" xr:uid="{C2F83DF0-E8CE-4E30-BEC7-3BB2533B8242}"/>
    <cellStyle name="40% - Accent1 3" xfId="63" xr:uid="{2CB8ED83-0C3D-4CCC-8CCD-6235836C5E67}"/>
    <cellStyle name="40% - Accent1 4" xfId="78" xr:uid="{CC780CF5-5D36-478B-846F-95A2EB8323F5}"/>
    <cellStyle name="40% - Accent1 5" xfId="93" xr:uid="{A7AE3812-6880-47E4-999F-FDACCBA59D75}"/>
    <cellStyle name="40% - Accent1 6" xfId="113" xr:uid="{9CAD59C3-268B-42D9-A627-DBF77D90D249}"/>
    <cellStyle name="40% - Accent1 7" xfId="20" xr:uid="{A48A1F3C-DA57-4E22-A842-D4E036A99E62}"/>
    <cellStyle name="40% - Accent2 2" xfId="51" xr:uid="{5C6EE0F8-FD75-475D-9FF2-B477FED6FA3A}"/>
    <cellStyle name="40% - Accent2 3" xfId="65" xr:uid="{AED5E6DD-F99C-49EB-9B3A-1A1BAE337B5A}"/>
    <cellStyle name="40% - Accent2 4" xfId="80" xr:uid="{B1505956-9771-44CC-8AE7-18511EE04B37}"/>
    <cellStyle name="40% - Accent2 5" xfId="96" xr:uid="{A4FC9751-C305-4FC0-8CE4-B8B970F0D71E}"/>
    <cellStyle name="40% - Accent2 6" xfId="116" xr:uid="{C56307B1-AD87-450A-8868-CEAD6514DD3B}"/>
    <cellStyle name="40% - Accent2 7" xfId="24" xr:uid="{29B6A67C-21BE-4450-84C8-9099FDA34E80}"/>
    <cellStyle name="40% - Accent3 2" xfId="53" xr:uid="{EAF81917-EBF3-4C86-8258-7DDC1B75C045}"/>
    <cellStyle name="40% - Accent3 3" xfId="67" xr:uid="{FEAA56CF-DAFD-4514-A7DE-D5A26BCD3627}"/>
    <cellStyle name="40% - Accent3 4" xfId="82" xr:uid="{D7F2DC1E-9181-4BBA-ABD8-2E696B79E79A}"/>
    <cellStyle name="40% - Accent3 5" xfId="99" xr:uid="{9D0AB0AE-F746-4693-9DE8-FF22BDC3C828}"/>
    <cellStyle name="40% - Accent3 6" xfId="119" xr:uid="{B79DF666-7895-4D5D-83A7-463917603650}"/>
    <cellStyle name="40% - Accent3 7" xfId="28" xr:uid="{F01BDD86-847E-4F6F-BADB-CF974756BCF5}"/>
    <cellStyle name="40% - Accent4 2" xfId="55" xr:uid="{90650EA6-72EA-42BB-8F82-292D2EDC1D11}"/>
    <cellStyle name="40% - Accent4 3" xfId="69" xr:uid="{81FC4D8F-DE89-4F22-876D-E623354AB447}"/>
    <cellStyle name="40% - Accent4 4" xfId="84" xr:uid="{87C6E8E0-0A24-4423-9526-D03E6B11CFBE}"/>
    <cellStyle name="40% - Accent4 5" xfId="102" xr:uid="{12283C43-F3DD-4AA4-B502-12734E745237}"/>
    <cellStyle name="40% - Accent4 6" xfId="122" xr:uid="{68EEA87E-5D73-4E28-8F2C-EA2D412D9CCE}"/>
    <cellStyle name="40% - Accent4 7" xfId="32" xr:uid="{53F0CDA3-C9A4-4032-8C4B-225A0A750E04}"/>
    <cellStyle name="40% - Accent5 2" xfId="57" xr:uid="{0078EB3A-F4F1-455C-9406-B75668F0D673}"/>
    <cellStyle name="40% - Accent5 3" xfId="71" xr:uid="{2940B73C-7033-493D-BF41-2743B3B1364B}"/>
    <cellStyle name="40% - Accent5 4" xfId="86" xr:uid="{D7C40A34-3FEB-4529-B26F-EC910A83E7F4}"/>
    <cellStyle name="40% - Accent5 5" xfId="105" xr:uid="{4E770910-E94E-491C-BEE6-40A5CD67C54D}"/>
    <cellStyle name="40% - Accent5 6" xfId="125" xr:uid="{CEFBEEAB-E845-4941-8E5D-43E95A9FF0FE}"/>
    <cellStyle name="40% - Accent5 7" xfId="36" xr:uid="{3EA847CD-F136-43D1-A9E8-4170A1E1FA5F}"/>
    <cellStyle name="40% - Accent6 2" xfId="59" xr:uid="{1B9A9A61-FE2F-4AE7-B5A0-4F33DFDD54C0}"/>
    <cellStyle name="40% - Accent6 3" xfId="73" xr:uid="{A232A0E0-9171-4628-A536-F75DBF6362E8}"/>
    <cellStyle name="40% - Accent6 4" xfId="88" xr:uid="{0DAFEEF2-7BF7-4B9D-A342-E71FCE7396D5}"/>
    <cellStyle name="40% - Accent6 5" xfId="108" xr:uid="{BE1F6676-F850-4B0C-BFCB-039AF913DE44}"/>
    <cellStyle name="40% - Accent6 6" xfId="128" xr:uid="{6FF8E6F2-FFB0-400B-A77E-FEEC04393F32}"/>
    <cellStyle name="40% - Accent6 7" xfId="40" xr:uid="{21D7CA7A-3940-4D56-8F73-51E05CDC51D8}"/>
    <cellStyle name="60% - Accent1 2" xfId="94" xr:uid="{46C1DDE6-74EB-4DB9-A4CB-25F75E8CA946}"/>
    <cellStyle name="60% - Accent1 3" xfId="114" xr:uid="{9306042E-E765-442D-8D33-210656B687B3}"/>
    <cellStyle name="60% - Accent1 4" xfId="21" xr:uid="{A373C15E-6D5C-4FFB-81F7-2550D67ADD53}"/>
    <cellStyle name="60% - Accent2 2" xfId="97" xr:uid="{AC31D8F5-2F25-471C-A2BA-8089410F6DDC}"/>
    <cellStyle name="60% - Accent2 3" xfId="117" xr:uid="{3D0E79D9-34CE-419A-A149-5D3F3AD990FA}"/>
    <cellStyle name="60% - Accent2 4" xfId="25" xr:uid="{D97B3D73-879F-4009-926E-13427AA79C0A}"/>
    <cellStyle name="60% - Accent3 2" xfId="100" xr:uid="{DB6E2274-02DB-4441-BA4A-7AFBE0E64F76}"/>
    <cellStyle name="60% - Accent3 3" xfId="120" xr:uid="{95F16D35-8D81-4D1C-BCF1-67CD69BECFCC}"/>
    <cellStyle name="60% - Accent3 4" xfId="29" xr:uid="{7B1E0C28-8F85-4286-BF92-E4108E1EC00E}"/>
    <cellStyle name="60% - Accent4 2" xfId="103" xr:uid="{98101B59-DBB0-4E95-91E8-3C8ECA2FCF6D}"/>
    <cellStyle name="60% - Accent4 3" xfId="123" xr:uid="{A874BF84-F47B-4F53-842E-5995517404C5}"/>
    <cellStyle name="60% - Accent4 4" xfId="33" xr:uid="{88280B64-6FD8-45EC-B8A9-9FF6440B035C}"/>
    <cellStyle name="60% - Accent5 2" xfId="106" xr:uid="{A13F37A2-7E1B-4577-A55F-07D448A9DFC1}"/>
    <cellStyle name="60% - Accent5 3" xfId="126" xr:uid="{1267DB4E-85C3-48F1-B01D-A077DDFD675B}"/>
    <cellStyle name="60% - Accent5 4" xfId="37" xr:uid="{40AB852D-2520-4ED1-9D5B-4E581C8CC253}"/>
    <cellStyle name="60% - Accent6 2" xfId="109" xr:uid="{71278966-59DB-48C1-B03F-A095E783867B}"/>
    <cellStyle name="60% - Accent6 3" xfId="129" xr:uid="{B47D9C8B-50F7-4DEB-B530-6356AFAE756F}"/>
    <cellStyle name="60% - Accent6 4" xfId="41" xr:uid="{C789DBE0-EA55-4B4C-9A40-5C4277E6A415}"/>
    <cellStyle name="Accent1 2" xfId="18" xr:uid="{1931D8D3-522F-48FC-8388-28DF00EE6683}"/>
    <cellStyle name="Accent2 2" xfId="22" xr:uid="{5EA0EFF0-7F71-4DB6-AAAA-1D826485ADE1}"/>
    <cellStyle name="Accent3 2" xfId="26" xr:uid="{FCE8460F-A052-4239-A250-A0C54436D2F6}"/>
    <cellStyle name="Accent4 2" xfId="30" xr:uid="{BE399390-DF07-4418-959A-0BCD75850D6C}"/>
    <cellStyle name="Accent5 2" xfId="34" xr:uid="{AD1FC7E9-5F1D-425B-BA17-30855C78766A}"/>
    <cellStyle name="Accent6 2" xfId="38" xr:uid="{F8EBCDCE-5DC9-4247-B447-EBE9D2F0E386}"/>
    <cellStyle name="Bad 2" xfId="8" xr:uid="{8198F6DB-9924-4ABC-A1B3-F656E01A098B}"/>
    <cellStyle name="Calculation 2" xfId="12" xr:uid="{97204C7D-EB33-46F1-A4D3-758F751DBFBC}"/>
    <cellStyle name="Check Cell 2" xfId="14" xr:uid="{BED4D5EC-7E93-43A1-97EA-01D2A7FD3C9B}"/>
    <cellStyle name="Explanatory Text 2" xfId="16" xr:uid="{8B70EAD9-983C-4BC2-934D-4E83FAFB06AC}"/>
    <cellStyle name="Followed Hyperlink" xfId="45" builtinId="9" customBuiltin="1"/>
    <cellStyle name="Good 2" xfId="7" xr:uid="{1EDAC125-920A-4DD1-A289-0B2791A7C6E4}"/>
    <cellStyle name="Heading 1 2" xfId="3" xr:uid="{162495B2-2469-427A-8F15-93E2DAC90D51}"/>
    <cellStyle name="Heading 2 2" xfId="4" xr:uid="{8EC61050-EBC3-49AB-8D34-CEF35D14336D}"/>
    <cellStyle name="Heading 3 2" xfId="5" xr:uid="{AB4156E3-6D55-4D5C-9E00-CA0D7E68A763}"/>
    <cellStyle name="Heading 4 2" xfId="6" xr:uid="{BD67ADB4-5C06-491C-A55A-AC498B05BA77}"/>
    <cellStyle name="Hyperlink" xfId="44" builtinId="8" customBuiltin="1"/>
    <cellStyle name="Input 2" xfId="10" xr:uid="{2F2B478D-CF46-4061-9824-162DA5D74149}"/>
    <cellStyle name="Linked Cell 2" xfId="13" xr:uid="{F955656E-32F2-4278-AA19-CBB13F1ACC82}"/>
    <cellStyle name="Neutral 2" xfId="90" xr:uid="{101B280E-30A1-45A0-8C2A-060D8B782257}"/>
    <cellStyle name="Neutral 3" xfId="9" xr:uid="{E5BCFE4C-2DC9-42E5-8D3B-65226C17E65B}"/>
    <cellStyle name="Normal" xfId="0" builtinId="0"/>
    <cellStyle name="Normal 2" xfId="42" xr:uid="{5AA4BF9A-DA6F-4EC8-9CD4-40468AF0D376}"/>
    <cellStyle name="Normal 3" xfId="46" xr:uid="{817DABAA-817E-46B1-8A37-DD6007C54A76}"/>
    <cellStyle name="Normal 4" xfId="60" xr:uid="{587EFF11-6A6C-4B71-8D79-BC0F060B5EC9}"/>
    <cellStyle name="Normal 5" xfId="74" xr:uid="{1A15152C-6DD4-425C-9AE9-0766625BF7AF}"/>
    <cellStyle name="Normal 6" xfId="89" xr:uid="{A38063C8-C5B8-4DD7-A0B8-14D81B916D75}"/>
    <cellStyle name="Normal 7" xfId="110" xr:uid="{5731062F-6833-4C45-9ECF-41B44A30E6EE}"/>
    <cellStyle name="Normal 8" xfId="1" xr:uid="{29C43F64-1C5D-4992-96A7-AA6EB06FF4D7}"/>
    <cellStyle name="Normal 9" xfId="130" xr:uid="{A103EAA2-6B14-439A-81D0-237AD99351F0}"/>
    <cellStyle name="Note 2" xfId="43" xr:uid="{23578337-E5A3-4A80-AB50-EED05BDA2CD7}"/>
    <cellStyle name="Note 3" xfId="47" xr:uid="{22711FEE-8777-4493-98BB-F5C1EDF508F6}"/>
    <cellStyle name="Note 4" xfId="61" xr:uid="{02E3832F-A242-49A5-87CF-D097C651798F}"/>
    <cellStyle name="Note 5" xfId="76" xr:uid="{48C595FE-5592-4C88-8E50-72777D38E76F}"/>
    <cellStyle name="Note 6" xfId="91" xr:uid="{134CE947-ACD8-40FC-B9A1-7C1EDED7DCE6}"/>
    <cellStyle name="Note 7" xfId="111" xr:uid="{7452301C-3CB0-4F9A-A1C4-68636F51EC5A}"/>
    <cellStyle name="Output 2" xfId="11" xr:uid="{690C74BC-FAFD-41B4-BCD6-9C5247717F45}"/>
    <cellStyle name="Title 2" xfId="75" xr:uid="{F00A655E-789B-4852-80D4-040D460B5D93}"/>
    <cellStyle name="Title 3" xfId="2" xr:uid="{59CC0AB7-124B-454D-A4FD-467DC1447CB4}"/>
    <cellStyle name="Total 2" xfId="17" xr:uid="{53EACE64-16CC-46DD-AC95-DE6FF64E80ED}"/>
    <cellStyle name="Warning Text 2" xfId="15" xr:uid="{58675BB6-D573-4494-ADBC-2DBF6D98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846F-901D-48B6-8AF3-FBADA60CB5C9}">
  <dimension ref="A1:O41"/>
  <sheetViews>
    <sheetView view="pageBreakPreview" zoomScaleNormal="100" zoomScaleSheetLayoutView="100" workbookViewId="0">
      <selection sqref="A1:N40"/>
    </sheetView>
  </sheetViews>
  <sheetFormatPr defaultRowHeight="12.75" x14ac:dyDescent="0.2"/>
  <cols>
    <col min="1" max="1" width="11.85546875" bestFit="1" customWidth="1"/>
    <col min="2" max="2" width="11.28515625" bestFit="1" customWidth="1"/>
    <col min="3" max="3" width="35" bestFit="1" customWidth="1"/>
    <col min="4" max="4" width="21.42578125" bestFit="1" customWidth="1"/>
    <col min="5" max="5" width="7" bestFit="1" customWidth="1"/>
    <col min="6" max="7" width="10.28515625" bestFit="1" customWidth="1"/>
    <col min="8" max="8" width="12.85546875" customWidth="1"/>
    <col min="9" max="9" width="10.140625" bestFit="1" customWidth="1"/>
    <col min="10" max="14" width="13" customWidth="1"/>
  </cols>
  <sheetData>
    <row r="1" spans="1:15" s="1" customFormat="1" ht="51" x14ac:dyDescent="0.2">
      <c r="A1" s="6" t="s">
        <v>1</v>
      </c>
      <c r="B1" s="6" t="s">
        <v>0</v>
      </c>
      <c r="C1" s="6" t="s">
        <v>10</v>
      </c>
      <c r="D1" s="6" t="s">
        <v>12</v>
      </c>
      <c r="E1" s="6" t="s">
        <v>2</v>
      </c>
      <c r="F1" s="6" t="s">
        <v>3</v>
      </c>
      <c r="G1" s="6" t="s">
        <v>4</v>
      </c>
      <c r="H1" s="6" t="s">
        <v>103</v>
      </c>
      <c r="I1" s="6" t="s">
        <v>106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</row>
    <row r="2" spans="1:15" s="1" customFormat="1" x14ac:dyDescent="0.2">
      <c r="A2" s="13" t="s">
        <v>17</v>
      </c>
      <c r="B2" s="13" t="s">
        <v>89</v>
      </c>
      <c r="C2" s="4" t="s">
        <v>18</v>
      </c>
      <c r="D2" s="4" t="s">
        <v>41</v>
      </c>
      <c r="E2" s="13" t="s">
        <v>11</v>
      </c>
      <c r="F2" s="5">
        <v>2999</v>
      </c>
      <c r="G2" s="5">
        <f>1501+600</f>
        <v>2101</v>
      </c>
      <c r="H2" s="5"/>
      <c r="I2" s="12">
        <f>IF(F2-G2&gt;0,G2-F2,"")</f>
        <v>-898</v>
      </c>
      <c r="J2" s="5">
        <v>1614.67</v>
      </c>
      <c r="K2" s="5">
        <v>1605.37</v>
      </c>
      <c r="L2" s="5">
        <v>1739.59</v>
      </c>
      <c r="M2" s="5">
        <v>1592.61</v>
      </c>
      <c r="N2" s="5">
        <v>1638.06</v>
      </c>
    </row>
    <row r="3" spans="1:15" x14ac:dyDescent="0.2">
      <c r="A3" s="13" t="s">
        <v>17</v>
      </c>
      <c r="B3" s="14" t="s">
        <v>90</v>
      </c>
      <c r="C3" s="4" t="s">
        <v>78</v>
      </c>
      <c r="D3" s="4" t="s">
        <v>42</v>
      </c>
      <c r="E3" s="13" t="s">
        <v>11</v>
      </c>
      <c r="F3" s="24">
        <v>225</v>
      </c>
      <c r="G3" s="25">
        <v>156</v>
      </c>
      <c r="H3" s="25">
        <v>45</v>
      </c>
      <c r="I3" s="12">
        <f>IF(F3-G3&gt;0,G3-F3,"")</f>
        <v>-69</v>
      </c>
      <c r="J3" s="16">
        <v>0</v>
      </c>
      <c r="K3" s="16">
        <v>0</v>
      </c>
      <c r="L3" s="16">
        <v>0</v>
      </c>
      <c r="M3" s="16">
        <v>0.03</v>
      </c>
      <c r="N3" s="16">
        <v>0.01</v>
      </c>
    </row>
    <row r="4" spans="1:15" x14ac:dyDescent="0.2">
      <c r="A4" s="13" t="s">
        <v>17</v>
      </c>
      <c r="B4" s="14" t="s">
        <v>90</v>
      </c>
      <c r="C4" s="4" t="s">
        <v>19</v>
      </c>
      <c r="D4" s="4" t="s">
        <v>43</v>
      </c>
      <c r="E4" s="13" t="s">
        <v>11</v>
      </c>
      <c r="F4" s="24">
        <v>825</v>
      </c>
      <c r="G4" s="26">
        <v>553</v>
      </c>
      <c r="H4" s="5"/>
      <c r="I4" s="12">
        <f t="shared" ref="I4:I39" si="0">IF(F4-G4&gt;0,G4-F4,"")</f>
        <v>-272</v>
      </c>
      <c r="J4" s="16">
        <v>600.38</v>
      </c>
      <c r="K4" s="16">
        <v>626.88</v>
      </c>
      <c r="L4" s="16">
        <v>716.23</v>
      </c>
      <c r="M4" s="16">
        <v>725.86</v>
      </c>
      <c r="N4" s="16">
        <v>667.34</v>
      </c>
    </row>
    <row r="5" spans="1:15" x14ac:dyDescent="0.2">
      <c r="A5" s="13" t="s">
        <v>17</v>
      </c>
      <c r="B5" s="14" t="s">
        <v>89</v>
      </c>
      <c r="C5" s="4" t="s">
        <v>107</v>
      </c>
      <c r="D5" s="4" t="s">
        <v>105</v>
      </c>
      <c r="E5" s="13" t="s">
        <v>11</v>
      </c>
      <c r="F5" s="27">
        <v>4000</v>
      </c>
      <c r="G5" s="26">
        <v>4000</v>
      </c>
      <c r="H5" s="5"/>
      <c r="I5" s="12" t="str">
        <f t="shared" si="0"/>
        <v/>
      </c>
      <c r="J5" s="16">
        <v>1951.31</v>
      </c>
      <c r="K5" s="16">
        <v>2043.65</v>
      </c>
      <c r="L5" s="16">
        <v>2004.1</v>
      </c>
      <c r="M5" s="16">
        <v>2033.37</v>
      </c>
      <c r="N5" s="16">
        <v>2008.11</v>
      </c>
    </row>
    <row r="6" spans="1:15" x14ac:dyDescent="0.2">
      <c r="A6" s="11" t="s">
        <v>14</v>
      </c>
      <c r="B6" s="14" t="s">
        <v>91</v>
      </c>
      <c r="C6" s="14" t="s">
        <v>79</v>
      </c>
      <c r="D6" s="14" t="s">
        <v>44</v>
      </c>
      <c r="E6" s="13" t="s">
        <v>11</v>
      </c>
      <c r="F6" s="24">
        <v>375</v>
      </c>
      <c r="G6" s="26">
        <v>375</v>
      </c>
      <c r="H6" s="5"/>
      <c r="I6" s="12" t="str">
        <f t="shared" si="0"/>
        <v/>
      </c>
      <c r="J6" s="16">
        <v>289.37</v>
      </c>
      <c r="K6" s="16">
        <v>364.09</v>
      </c>
      <c r="L6" s="16">
        <v>355.89</v>
      </c>
      <c r="M6" s="16">
        <v>355.1</v>
      </c>
      <c r="N6" s="16">
        <v>341.11</v>
      </c>
    </row>
    <row r="7" spans="1:15" x14ac:dyDescent="0.2">
      <c r="A7" s="11" t="s">
        <v>14</v>
      </c>
      <c r="B7" s="14" t="s">
        <v>92</v>
      </c>
      <c r="C7" s="14" t="s">
        <v>80</v>
      </c>
      <c r="D7" s="14" t="s">
        <v>45</v>
      </c>
      <c r="E7" s="13" t="s">
        <v>11</v>
      </c>
      <c r="F7" s="24">
        <v>560</v>
      </c>
      <c r="G7" s="26">
        <f>112+224</f>
        <v>336</v>
      </c>
      <c r="H7" s="5">
        <v>112</v>
      </c>
      <c r="I7" s="12">
        <f t="shared" si="0"/>
        <v>-224</v>
      </c>
      <c r="J7" s="16">
        <v>328.51</v>
      </c>
      <c r="K7" s="16">
        <v>360.43</v>
      </c>
      <c r="L7" s="16">
        <v>338.51</v>
      </c>
      <c r="M7" s="16">
        <v>283</v>
      </c>
      <c r="N7" s="16">
        <v>327.61</v>
      </c>
    </row>
    <row r="8" spans="1:15" x14ac:dyDescent="0.2">
      <c r="A8" s="11" t="s">
        <v>14</v>
      </c>
      <c r="B8" s="14" t="s">
        <v>92</v>
      </c>
      <c r="C8" s="14" t="s">
        <v>20</v>
      </c>
      <c r="D8" s="14" t="s">
        <v>46</v>
      </c>
      <c r="E8" s="13" t="s">
        <v>11</v>
      </c>
      <c r="F8" s="24">
        <v>500</v>
      </c>
      <c r="G8" s="26">
        <v>314</v>
      </c>
      <c r="H8" s="5">
        <v>100</v>
      </c>
      <c r="I8" s="12">
        <f t="shared" si="0"/>
        <v>-186</v>
      </c>
      <c r="J8" s="16">
        <v>493.59</v>
      </c>
      <c r="K8" s="16">
        <v>500</v>
      </c>
      <c r="L8" s="16">
        <v>500</v>
      </c>
      <c r="M8" s="16">
        <v>506.41</v>
      </c>
      <c r="N8" s="16">
        <v>500</v>
      </c>
      <c r="O8" s="10"/>
    </row>
    <row r="9" spans="1:15" x14ac:dyDescent="0.2">
      <c r="A9" s="11" t="s">
        <v>14</v>
      </c>
      <c r="B9" s="14" t="s">
        <v>93</v>
      </c>
      <c r="C9" s="14" t="s">
        <v>81</v>
      </c>
      <c r="D9" s="14" t="s">
        <v>47</v>
      </c>
      <c r="E9" s="13" t="s">
        <v>11</v>
      </c>
      <c r="F9" s="24">
        <v>745</v>
      </c>
      <c r="G9" s="26">
        <v>745</v>
      </c>
      <c r="H9" s="5"/>
      <c r="I9" s="12" t="str">
        <f t="shared" si="0"/>
        <v/>
      </c>
      <c r="J9" s="16">
        <v>577.71</v>
      </c>
      <c r="K9" s="16">
        <v>638.51</v>
      </c>
      <c r="L9" s="16">
        <v>658.94</v>
      </c>
      <c r="M9" s="16">
        <v>625.72</v>
      </c>
      <c r="N9" s="16">
        <v>625.22</v>
      </c>
    </row>
    <row r="10" spans="1:15" x14ac:dyDescent="0.2">
      <c r="A10" s="11" t="s">
        <v>14</v>
      </c>
      <c r="B10" s="14" t="s">
        <v>94</v>
      </c>
      <c r="C10" s="14" t="s">
        <v>82</v>
      </c>
      <c r="D10" s="14" t="s">
        <v>48</v>
      </c>
      <c r="E10" s="13" t="s">
        <v>11</v>
      </c>
      <c r="F10" s="27">
        <v>1075</v>
      </c>
      <c r="G10" s="26">
        <v>1075</v>
      </c>
      <c r="H10" s="5"/>
      <c r="I10" s="12" t="str">
        <f t="shared" si="0"/>
        <v/>
      </c>
      <c r="J10" s="16">
        <v>553.6</v>
      </c>
      <c r="K10" s="16">
        <v>658.1</v>
      </c>
      <c r="L10" s="16">
        <v>682.33</v>
      </c>
      <c r="M10" s="16">
        <v>528.55999999999995</v>
      </c>
      <c r="N10" s="16">
        <v>605.65</v>
      </c>
    </row>
    <row r="11" spans="1:15" x14ac:dyDescent="0.2">
      <c r="A11" s="11" t="s">
        <v>14</v>
      </c>
      <c r="B11" s="14" t="s">
        <v>92</v>
      </c>
      <c r="C11" s="14" t="s">
        <v>83</v>
      </c>
      <c r="D11" s="14" t="s">
        <v>49</v>
      </c>
      <c r="E11" s="13" t="s">
        <v>11</v>
      </c>
      <c r="F11" s="27">
        <v>1500</v>
      </c>
      <c r="G11" s="26">
        <v>793</v>
      </c>
      <c r="H11" s="5"/>
      <c r="I11" s="12">
        <f t="shared" si="0"/>
        <v>-707</v>
      </c>
      <c r="J11" s="16">
        <v>610.72</v>
      </c>
      <c r="K11" s="16">
        <v>646.64</v>
      </c>
      <c r="L11" s="16">
        <v>714.26</v>
      </c>
      <c r="M11" s="16">
        <v>706.91</v>
      </c>
      <c r="N11" s="16">
        <v>669.63</v>
      </c>
    </row>
    <row r="12" spans="1:15" x14ac:dyDescent="0.2">
      <c r="A12" s="11" t="s">
        <v>14</v>
      </c>
      <c r="B12" s="14" t="s">
        <v>92</v>
      </c>
      <c r="C12" s="14" t="s">
        <v>84</v>
      </c>
      <c r="D12" s="14" t="s">
        <v>50</v>
      </c>
      <c r="E12" s="13" t="s">
        <v>11</v>
      </c>
      <c r="F12" s="27">
        <v>4250</v>
      </c>
      <c r="G12" s="26">
        <v>4250</v>
      </c>
      <c r="H12" s="5"/>
      <c r="I12" s="12" t="str">
        <f t="shared" si="0"/>
        <v/>
      </c>
      <c r="J12" s="16">
        <v>920.74</v>
      </c>
      <c r="K12" s="16">
        <v>1063.28</v>
      </c>
      <c r="L12" s="16">
        <v>996.95</v>
      </c>
      <c r="M12" s="16">
        <v>1038.8499999999999</v>
      </c>
      <c r="N12" s="16">
        <v>1004.96</v>
      </c>
    </row>
    <row r="13" spans="1:15" x14ac:dyDescent="0.2">
      <c r="A13" s="11" t="s">
        <v>15</v>
      </c>
      <c r="B13" s="14" t="s">
        <v>95</v>
      </c>
      <c r="C13" s="14" t="s">
        <v>21</v>
      </c>
      <c r="D13" s="14" t="s">
        <v>51</v>
      </c>
      <c r="E13" s="13" t="s">
        <v>11</v>
      </c>
      <c r="F13" s="24">
        <v>80</v>
      </c>
      <c r="G13" s="26">
        <v>80</v>
      </c>
      <c r="H13" s="5"/>
      <c r="I13" s="12" t="str">
        <f t="shared" si="0"/>
        <v/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5" x14ac:dyDescent="0.2">
      <c r="A14" s="11" t="s">
        <v>15</v>
      </c>
      <c r="B14" s="14" t="s">
        <v>96</v>
      </c>
      <c r="C14" s="14" t="s">
        <v>22</v>
      </c>
      <c r="D14" s="14" t="s">
        <v>52</v>
      </c>
      <c r="E14" s="13" t="s">
        <v>11</v>
      </c>
      <c r="F14" s="24">
        <v>850</v>
      </c>
      <c r="G14" s="26">
        <v>570</v>
      </c>
      <c r="H14" s="5"/>
      <c r="I14" s="12">
        <f t="shared" si="0"/>
        <v>-280</v>
      </c>
      <c r="J14" s="16">
        <v>620.87</v>
      </c>
      <c r="K14" s="16">
        <v>732.59</v>
      </c>
      <c r="L14" s="16">
        <v>693.26</v>
      </c>
      <c r="M14" s="16">
        <v>628.87</v>
      </c>
      <c r="N14" s="16">
        <v>668.9</v>
      </c>
    </row>
    <row r="15" spans="1:15" x14ac:dyDescent="0.2">
      <c r="A15" s="11" t="s">
        <v>15</v>
      </c>
      <c r="B15" s="14" t="s">
        <v>96</v>
      </c>
      <c r="C15" s="14" t="s">
        <v>23</v>
      </c>
      <c r="D15" s="14" t="s">
        <v>53</v>
      </c>
      <c r="E15" s="13" t="s">
        <v>11</v>
      </c>
      <c r="F15" s="24">
        <v>600</v>
      </c>
      <c r="G15" s="26">
        <f>342+120</f>
        <v>462</v>
      </c>
      <c r="H15" s="5">
        <v>120</v>
      </c>
      <c r="I15" s="12">
        <f t="shared" si="0"/>
        <v>-138</v>
      </c>
      <c r="J15" s="16">
        <v>570.08000000000004</v>
      </c>
      <c r="K15" s="16">
        <v>562.37</v>
      </c>
      <c r="L15" s="16">
        <v>577.1</v>
      </c>
      <c r="M15" s="16">
        <v>570.16999999999996</v>
      </c>
      <c r="N15" s="16">
        <v>569.92999999999995</v>
      </c>
    </row>
    <row r="16" spans="1:15" x14ac:dyDescent="0.2">
      <c r="A16" s="11" t="s">
        <v>15</v>
      </c>
      <c r="B16" s="14" t="s">
        <v>97</v>
      </c>
      <c r="C16" s="14" t="s">
        <v>24</v>
      </c>
      <c r="D16" s="14" t="s">
        <v>54</v>
      </c>
      <c r="E16" s="13" t="s">
        <v>11</v>
      </c>
      <c r="F16" s="27">
        <v>1395</v>
      </c>
      <c r="G16" s="26">
        <v>1395</v>
      </c>
      <c r="H16" s="5"/>
      <c r="I16" s="12" t="str">
        <f t="shared" si="0"/>
        <v/>
      </c>
      <c r="J16" s="16">
        <v>391.21</v>
      </c>
      <c r="K16" s="16">
        <v>419.41</v>
      </c>
      <c r="L16" s="16">
        <v>455.59</v>
      </c>
      <c r="M16" s="16">
        <v>498.67</v>
      </c>
      <c r="N16" s="16">
        <v>441.22</v>
      </c>
    </row>
    <row r="17" spans="1:14" x14ac:dyDescent="0.2">
      <c r="A17" s="11" t="s">
        <v>15</v>
      </c>
      <c r="B17" s="14" t="s">
        <v>95</v>
      </c>
      <c r="C17" s="14" t="s">
        <v>85</v>
      </c>
      <c r="D17" s="14" t="s">
        <v>60</v>
      </c>
      <c r="E17" s="13" t="s">
        <v>11</v>
      </c>
      <c r="F17" s="27">
        <v>2100</v>
      </c>
      <c r="G17" s="26">
        <v>2100</v>
      </c>
      <c r="H17" s="5"/>
      <c r="I17" s="12" t="str">
        <f t="shared" si="0"/>
        <v/>
      </c>
      <c r="J17" s="16">
        <v>812.83</v>
      </c>
      <c r="K17" s="16">
        <v>930.92</v>
      </c>
      <c r="L17" s="16">
        <v>919.54</v>
      </c>
      <c r="M17" s="16">
        <v>971.03</v>
      </c>
      <c r="N17" s="16">
        <v>908.58</v>
      </c>
    </row>
    <row r="18" spans="1:14" x14ac:dyDescent="0.2">
      <c r="A18" s="14" t="s">
        <v>17</v>
      </c>
      <c r="B18" s="14" t="s">
        <v>90</v>
      </c>
      <c r="C18" s="14" t="s">
        <v>25</v>
      </c>
      <c r="D18" s="14" t="s">
        <v>55</v>
      </c>
      <c r="E18" s="11" t="s">
        <v>13</v>
      </c>
      <c r="F18" s="27">
        <v>1200</v>
      </c>
      <c r="G18" s="26">
        <v>852</v>
      </c>
      <c r="H18" s="5"/>
      <c r="I18" s="12">
        <f t="shared" si="0"/>
        <v>-348</v>
      </c>
      <c r="J18" s="16">
        <v>571.66999999999996</v>
      </c>
      <c r="K18" s="16">
        <v>661.98</v>
      </c>
      <c r="L18" s="16">
        <v>668.13</v>
      </c>
      <c r="M18" s="16">
        <v>522.05999999999995</v>
      </c>
      <c r="N18" s="16">
        <v>605.96</v>
      </c>
    </row>
    <row r="19" spans="1:14" x14ac:dyDescent="0.2">
      <c r="A19" s="14" t="s">
        <v>17</v>
      </c>
      <c r="B19" s="14" t="s">
        <v>90</v>
      </c>
      <c r="C19" s="14" t="s">
        <v>86</v>
      </c>
      <c r="D19" s="14" t="s">
        <v>56</v>
      </c>
      <c r="E19" s="11" t="s">
        <v>13</v>
      </c>
      <c r="F19" s="24">
        <v>330</v>
      </c>
      <c r="G19" s="26">
        <v>234</v>
      </c>
      <c r="H19" s="5"/>
      <c r="I19" s="12">
        <f t="shared" si="0"/>
        <v>-96</v>
      </c>
      <c r="J19" s="16">
        <v>315.97000000000003</v>
      </c>
      <c r="K19" s="16">
        <v>339.33</v>
      </c>
      <c r="L19" s="16">
        <v>344.57</v>
      </c>
      <c r="M19" s="16">
        <v>336.95</v>
      </c>
      <c r="N19" s="16">
        <v>334.21</v>
      </c>
    </row>
    <row r="20" spans="1:14" x14ac:dyDescent="0.2">
      <c r="A20" s="14" t="s">
        <v>17</v>
      </c>
      <c r="B20" s="14" t="s">
        <v>90</v>
      </c>
      <c r="C20" s="14" t="s">
        <v>26</v>
      </c>
      <c r="D20" s="14" t="s">
        <v>57</v>
      </c>
      <c r="E20" s="11" t="s">
        <v>13</v>
      </c>
      <c r="F20" s="24">
        <v>405</v>
      </c>
      <c r="G20" s="26">
        <v>282</v>
      </c>
      <c r="H20" s="5"/>
      <c r="I20" s="12">
        <f t="shared" si="0"/>
        <v>-123</v>
      </c>
      <c r="J20" s="16">
        <v>176.42</v>
      </c>
      <c r="K20" s="16">
        <v>205.23</v>
      </c>
      <c r="L20" s="16">
        <v>206.81</v>
      </c>
      <c r="M20" s="16">
        <v>197.31</v>
      </c>
      <c r="N20" s="16">
        <v>196.44</v>
      </c>
    </row>
    <row r="21" spans="1:14" x14ac:dyDescent="0.2">
      <c r="A21" s="14" t="s">
        <v>17</v>
      </c>
      <c r="B21" s="14" t="s">
        <v>90</v>
      </c>
      <c r="C21" s="14" t="s">
        <v>87</v>
      </c>
      <c r="D21" s="14" t="s">
        <v>58</v>
      </c>
      <c r="E21" s="11" t="s">
        <v>13</v>
      </c>
      <c r="F21" s="24">
        <v>750</v>
      </c>
      <c r="G21" s="26">
        <v>503</v>
      </c>
      <c r="H21" s="5"/>
      <c r="I21" s="12">
        <f t="shared" si="0"/>
        <v>-247</v>
      </c>
      <c r="J21" s="16">
        <v>74.260000000000005</v>
      </c>
      <c r="K21" s="16">
        <v>83.44</v>
      </c>
      <c r="L21" s="16">
        <v>83.73</v>
      </c>
      <c r="M21" s="16">
        <v>60.13</v>
      </c>
      <c r="N21" s="16">
        <v>75.39</v>
      </c>
    </row>
    <row r="22" spans="1:14" x14ac:dyDescent="0.2">
      <c r="A22" s="14" t="s">
        <v>17</v>
      </c>
      <c r="B22" s="14" t="s">
        <v>90</v>
      </c>
      <c r="C22" s="14" t="s">
        <v>77</v>
      </c>
      <c r="D22" s="14" t="s">
        <v>59</v>
      </c>
      <c r="E22" s="11" t="s">
        <v>13</v>
      </c>
      <c r="F22" s="27">
        <v>1050</v>
      </c>
      <c r="G22" s="26">
        <v>738</v>
      </c>
      <c r="H22" s="5"/>
      <c r="I22" s="12">
        <f t="shared" si="0"/>
        <v>-312</v>
      </c>
      <c r="J22" s="16">
        <v>413.61</v>
      </c>
      <c r="K22" s="16">
        <v>441.5</v>
      </c>
      <c r="L22" s="16">
        <v>486.08</v>
      </c>
      <c r="M22" s="16">
        <v>384.34</v>
      </c>
      <c r="N22" s="16">
        <v>435.15</v>
      </c>
    </row>
    <row r="23" spans="1:14" x14ac:dyDescent="0.2">
      <c r="A23" s="14" t="s">
        <v>14</v>
      </c>
      <c r="B23" s="14" t="s">
        <v>92</v>
      </c>
      <c r="C23" s="14" t="s">
        <v>102</v>
      </c>
      <c r="D23" s="14" t="s">
        <v>61</v>
      </c>
      <c r="E23" s="11" t="s">
        <v>13</v>
      </c>
      <c r="F23" s="24">
        <v>300</v>
      </c>
      <c r="G23" s="26">
        <v>173</v>
      </c>
      <c r="H23" s="5"/>
      <c r="I23" s="12">
        <f t="shared" si="0"/>
        <v>-127</v>
      </c>
      <c r="J23" s="16">
        <v>255.7</v>
      </c>
      <c r="K23" s="16">
        <v>260.04000000000002</v>
      </c>
      <c r="L23" s="16">
        <v>274.11</v>
      </c>
      <c r="M23" s="16">
        <v>251.56</v>
      </c>
      <c r="N23" s="16">
        <v>260.35000000000002</v>
      </c>
    </row>
    <row r="24" spans="1:14" x14ac:dyDescent="0.2">
      <c r="A24" s="14" t="s">
        <v>14</v>
      </c>
      <c r="B24" s="14" t="s">
        <v>91</v>
      </c>
      <c r="C24" s="14" t="s">
        <v>27</v>
      </c>
      <c r="D24" s="14" t="s">
        <v>62</v>
      </c>
      <c r="E24" s="11" t="s">
        <v>13</v>
      </c>
      <c r="F24" s="27">
        <v>1125</v>
      </c>
      <c r="G24" s="26">
        <v>1125</v>
      </c>
      <c r="H24" s="5"/>
      <c r="I24" s="12" t="str">
        <f t="shared" si="0"/>
        <v/>
      </c>
      <c r="J24" s="16">
        <v>519.19000000000005</v>
      </c>
      <c r="K24" s="16">
        <v>460.87</v>
      </c>
      <c r="L24" s="16">
        <v>468.49</v>
      </c>
      <c r="M24" s="16">
        <v>380.13</v>
      </c>
      <c r="N24" s="16">
        <v>457.17</v>
      </c>
    </row>
    <row r="25" spans="1:14" x14ac:dyDescent="0.2">
      <c r="A25" s="14" t="s">
        <v>14</v>
      </c>
      <c r="B25" s="14" t="s">
        <v>92</v>
      </c>
      <c r="C25" s="14" t="s">
        <v>28</v>
      </c>
      <c r="D25" s="14" t="s">
        <v>63</v>
      </c>
      <c r="E25" s="11" t="s">
        <v>13</v>
      </c>
      <c r="F25" s="27">
        <v>1500</v>
      </c>
      <c r="G25" s="26">
        <v>866</v>
      </c>
      <c r="H25" s="5"/>
      <c r="I25" s="12">
        <f t="shared" si="0"/>
        <v>-634</v>
      </c>
      <c r="J25" s="16">
        <v>1209.6300000000001</v>
      </c>
      <c r="K25" s="16">
        <v>1270.28</v>
      </c>
      <c r="L25" s="16">
        <v>1218.71</v>
      </c>
      <c r="M25" s="16">
        <v>1081.23</v>
      </c>
      <c r="N25" s="16">
        <v>1194.96</v>
      </c>
    </row>
    <row r="26" spans="1:14" x14ac:dyDescent="0.2">
      <c r="A26" s="14" t="s">
        <v>14</v>
      </c>
      <c r="B26" s="14" t="s">
        <v>92</v>
      </c>
      <c r="C26" s="14" t="s">
        <v>29</v>
      </c>
      <c r="D26" s="14" t="s">
        <v>64</v>
      </c>
      <c r="E26" s="11" t="s">
        <v>13</v>
      </c>
      <c r="F26" s="27">
        <v>1875</v>
      </c>
      <c r="G26" s="26">
        <v>999</v>
      </c>
      <c r="H26" s="5"/>
      <c r="I26" s="12">
        <f t="shared" si="0"/>
        <v>-876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x14ac:dyDescent="0.2">
      <c r="A27" s="14" t="s">
        <v>14</v>
      </c>
      <c r="B27" s="14" t="s">
        <v>98</v>
      </c>
      <c r="C27" s="14" t="s">
        <v>30</v>
      </c>
      <c r="D27" s="14" t="s">
        <v>65</v>
      </c>
      <c r="E27" s="11" t="s">
        <v>13</v>
      </c>
      <c r="F27" s="24">
        <v>750</v>
      </c>
      <c r="G27" s="26">
        <v>750</v>
      </c>
      <c r="H27" s="5"/>
      <c r="I27" s="12" t="str">
        <f t="shared" si="0"/>
        <v/>
      </c>
      <c r="J27" s="16">
        <v>531.28</v>
      </c>
      <c r="K27" s="16">
        <v>631.63</v>
      </c>
      <c r="L27" s="16">
        <v>821.28</v>
      </c>
      <c r="M27" s="16">
        <v>635.64</v>
      </c>
      <c r="N27" s="16">
        <v>654.96</v>
      </c>
    </row>
    <row r="28" spans="1:14" x14ac:dyDescent="0.2">
      <c r="A28" s="14" t="s">
        <v>14</v>
      </c>
      <c r="B28" s="14" t="s">
        <v>92</v>
      </c>
      <c r="C28" s="14" t="s">
        <v>101</v>
      </c>
      <c r="D28" s="14" t="s">
        <v>66</v>
      </c>
      <c r="E28" s="11" t="s">
        <v>13</v>
      </c>
      <c r="F28" s="27">
        <v>1088</v>
      </c>
      <c r="G28" s="26">
        <v>701</v>
      </c>
      <c r="H28" s="5"/>
      <c r="I28" s="12">
        <f t="shared" si="0"/>
        <v>-387</v>
      </c>
      <c r="J28" s="16">
        <v>664.41</v>
      </c>
      <c r="K28" s="16">
        <v>767.75</v>
      </c>
      <c r="L28" s="16">
        <v>690.84</v>
      </c>
      <c r="M28" s="16">
        <v>601.21</v>
      </c>
      <c r="N28" s="16">
        <v>681.05</v>
      </c>
    </row>
    <row r="29" spans="1:14" x14ac:dyDescent="0.2">
      <c r="A29" s="14" t="s">
        <v>14</v>
      </c>
      <c r="B29" s="14" t="s">
        <v>92</v>
      </c>
      <c r="C29" s="14" t="s">
        <v>76</v>
      </c>
      <c r="D29" s="14" t="s">
        <v>67</v>
      </c>
      <c r="E29" s="11" t="s">
        <v>13</v>
      </c>
      <c r="F29" s="27">
        <v>1350</v>
      </c>
      <c r="G29" s="26">
        <v>684</v>
      </c>
      <c r="H29" s="5"/>
      <c r="I29" s="12">
        <f t="shared" si="0"/>
        <v>-666</v>
      </c>
      <c r="J29" s="16">
        <v>274.02999999999997</v>
      </c>
      <c r="K29" s="16">
        <v>290.02</v>
      </c>
      <c r="L29" s="16">
        <v>352</v>
      </c>
      <c r="M29" s="16">
        <v>453.33</v>
      </c>
      <c r="N29" s="16">
        <v>342.35</v>
      </c>
    </row>
    <row r="30" spans="1:14" x14ac:dyDescent="0.2">
      <c r="A30" s="14" t="s">
        <v>14</v>
      </c>
      <c r="B30" s="14" t="s">
        <v>92</v>
      </c>
      <c r="C30" s="14" t="s">
        <v>31</v>
      </c>
      <c r="D30" s="14" t="s">
        <v>68</v>
      </c>
      <c r="E30" s="11" t="s">
        <v>13</v>
      </c>
      <c r="F30" s="24">
        <v>300</v>
      </c>
      <c r="G30" s="26">
        <v>166</v>
      </c>
      <c r="H30" s="5"/>
      <c r="I30" s="12">
        <f t="shared" si="0"/>
        <v>-134</v>
      </c>
      <c r="J30" s="16">
        <v>150.96</v>
      </c>
      <c r="K30" s="16">
        <v>178.53</v>
      </c>
      <c r="L30" s="16">
        <v>69.150000000000006</v>
      </c>
      <c r="M30" s="16">
        <v>74.31</v>
      </c>
      <c r="N30" s="16">
        <v>118.24</v>
      </c>
    </row>
    <row r="31" spans="1:14" x14ac:dyDescent="0.2">
      <c r="A31" s="14" t="s">
        <v>14</v>
      </c>
      <c r="B31" s="14" t="s">
        <v>92</v>
      </c>
      <c r="C31" s="14" t="s">
        <v>88</v>
      </c>
      <c r="D31" s="14" t="s">
        <v>69</v>
      </c>
      <c r="E31" s="11" t="s">
        <v>13</v>
      </c>
      <c r="F31" s="27">
        <v>1500</v>
      </c>
      <c r="G31" s="26">
        <v>750</v>
      </c>
      <c r="H31" s="5"/>
      <c r="I31" s="12">
        <f t="shared" si="0"/>
        <v>-750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1:14" x14ac:dyDescent="0.2">
      <c r="A32" s="14" t="s">
        <v>14</v>
      </c>
      <c r="B32" s="14" t="s">
        <v>92</v>
      </c>
      <c r="C32" s="14" t="s">
        <v>32</v>
      </c>
      <c r="D32" s="14" t="s">
        <v>70</v>
      </c>
      <c r="E32" s="11" t="s">
        <v>13</v>
      </c>
      <c r="F32" s="27">
        <v>5250</v>
      </c>
      <c r="G32" s="26">
        <v>2829</v>
      </c>
      <c r="H32" s="5"/>
      <c r="I32" s="12">
        <f t="shared" si="0"/>
        <v>-2421</v>
      </c>
      <c r="J32" s="7">
        <v>1218</v>
      </c>
      <c r="K32" s="7">
        <v>1270.51</v>
      </c>
      <c r="L32" s="7">
        <v>1250.78</v>
      </c>
      <c r="M32" s="7">
        <v>1084.23</v>
      </c>
      <c r="N32" s="7">
        <v>1206.0899999999999</v>
      </c>
    </row>
    <row r="33" spans="1:14" x14ac:dyDescent="0.2">
      <c r="A33" s="14" t="s">
        <v>15</v>
      </c>
      <c r="B33" s="14" t="s">
        <v>96</v>
      </c>
      <c r="C33" s="14" t="s">
        <v>33</v>
      </c>
      <c r="D33" s="14" t="s">
        <v>52</v>
      </c>
      <c r="E33" s="11" t="s">
        <v>13</v>
      </c>
      <c r="F33" s="24">
        <v>150</v>
      </c>
      <c r="G33" s="26">
        <v>101</v>
      </c>
      <c r="H33" s="5"/>
      <c r="I33" s="12">
        <f t="shared" si="0"/>
        <v>-49</v>
      </c>
      <c r="J33" s="7">
        <v>101.46</v>
      </c>
      <c r="K33" s="7">
        <v>126.55</v>
      </c>
      <c r="L33" s="7">
        <v>116.55</v>
      </c>
      <c r="M33" s="7">
        <v>93.09</v>
      </c>
      <c r="N33" s="7">
        <v>109.81</v>
      </c>
    </row>
    <row r="34" spans="1:14" x14ac:dyDescent="0.2">
      <c r="A34" s="14" t="s">
        <v>15</v>
      </c>
      <c r="B34" s="14" t="s">
        <v>97</v>
      </c>
      <c r="C34" s="14" t="s">
        <v>34</v>
      </c>
      <c r="D34" s="14" t="s">
        <v>71</v>
      </c>
      <c r="E34" s="11" t="s">
        <v>13</v>
      </c>
      <c r="F34" s="24">
        <v>375</v>
      </c>
      <c r="G34" s="26">
        <v>375</v>
      </c>
      <c r="H34" s="5"/>
      <c r="I34" s="12" t="str">
        <f t="shared" si="0"/>
        <v/>
      </c>
      <c r="J34" s="7">
        <v>105.16</v>
      </c>
      <c r="K34" s="7">
        <v>140.32</v>
      </c>
      <c r="L34" s="7">
        <v>205.51</v>
      </c>
      <c r="M34" s="7">
        <v>242.8</v>
      </c>
      <c r="N34" s="7">
        <v>173.45</v>
      </c>
    </row>
    <row r="35" spans="1:14" x14ac:dyDescent="0.2">
      <c r="A35" s="14" t="s">
        <v>15</v>
      </c>
      <c r="B35" s="14" t="s">
        <v>99</v>
      </c>
      <c r="C35" s="14" t="s">
        <v>35</v>
      </c>
      <c r="D35" s="14" t="s">
        <v>36</v>
      </c>
      <c r="E35" s="11" t="s">
        <v>13</v>
      </c>
      <c r="F35" s="24">
        <v>337</v>
      </c>
      <c r="G35" s="26">
        <v>337</v>
      </c>
      <c r="H35" s="5"/>
      <c r="I35" s="12" t="str">
        <f t="shared" si="0"/>
        <v/>
      </c>
      <c r="J35" s="7">
        <v>100.31</v>
      </c>
      <c r="K35" s="7">
        <v>129.07</v>
      </c>
      <c r="L35" s="7">
        <v>134.74</v>
      </c>
      <c r="M35" s="7">
        <v>103.93</v>
      </c>
      <c r="N35" s="7">
        <v>117.01</v>
      </c>
    </row>
    <row r="36" spans="1:14" x14ac:dyDescent="0.2">
      <c r="A36" s="14" t="s">
        <v>15</v>
      </c>
      <c r="B36" s="14" t="s">
        <v>96</v>
      </c>
      <c r="C36" s="14" t="s">
        <v>37</v>
      </c>
      <c r="D36" s="14" t="s">
        <v>72</v>
      </c>
      <c r="E36" s="11" t="s">
        <v>13</v>
      </c>
      <c r="F36" s="8">
        <v>266</v>
      </c>
      <c r="G36" s="5">
        <v>191</v>
      </c>
      <c r="H36" s="5"/>
      <c r="I36" s="12">
        <f t="shared" si="0"/>
        <v>-75</v>
      </c>
      <c r="J36" s="7">
        <v>244.06</v>
      </c>
      <c r="K36" s="7">
        <v>246.06</v>
      </c>
      <c r="L36" s="7">
        <v>253.95</v>
      </c>
      <c r="M36" s="7">
        <v>250.45</v>
      </c>
      <c r="N36" s="7">
        <v>248.63</v>
      </c>
    </row>
    <row r="37" spans="1:14" x14ac:dyDescent="0.2">
      <c r="A37" s="14" t="s">
        <v>15</v>
      </c>
      <c r="B37" s="14" t="s">
        <v>96</v>
      </c>
      <c r="C37" s="14" t="s">
        <v>38</v>
      </c>
      <c r="D37" s="14" t="s">
        <v>73</v>
      </c>
      <c r="E37" s="11" t="s">
        <v>13</v>
      </c>
      <c r="F37" s="8">
        <v>375</v>
      </c>
      <c r="G37" s="5">
        <v>257</v>
      </c>
      <c r="H37" s="5"/>
      <c r="I37" s="12">
        <f t="shared" si="0"/>
        <v>-118</v>
      </c>
      <c r="J37" s="7">
        <v>123.26</v>
      </c>
      <c r="K37" s="7">
        <v>154.5</v>
      </c>
      <c r="L37" s="7">
        <v>156.93</v>
      </c>
      <c r="M37" s="7">
        <v>123.88</v>
      </c>
      <c r="N37" s="7">
        <v>139.63999999999999</v>
      </c>
    </row>
    <row r="38" spans="1:14" x14ac:dyDescent="0.2">
      <c r="A38" s="14" t="s">
        <v>16</v>
      </c>
      <c r="B38" s="14" t="s">
        <v>100</v>
      </c>
      <c r="C38" s="14" t="s">
        <v>39</v>
      </c>
      <c r="D38" s="14" t="s">
        <v>74</v>
      </c>
      <c r="E38" s="11" t="s">
        <v>13</v>
      </c>
      <c r="F38" s="16">
        <v>2250</v>
      </c>
      <c r="G38" s="5">
        <v>2250</v>
      </c>
      <c r="H38" s="5"/>
      <c r="I38" s="12" t="str">
        <f t="shared" si="0"/>
        <v/>
      </c>
      <c r="J38" s="7">
        <v>426.49</v>
      </c>
      <c r="K38" s="7">
        <v>487.42</v>
      </c>
      <c r="L38" s="7">
        <v>368.99</v>
      </c>
      <c r="M38" s="7">
        <v>352.49</v>
      </c>
      <c r="N38" s="7">
        <v>408.85</v>
      </c>
    </row>
    <row r="39" spans="1:14" ht="13.5" thickBot="1" x14ac:dyDescent="0.25">
      <c r="A39" s="9" t="s">
        <v>16</v>
      </c>
      <c r="B39" s="9" t="s">
        <v>100</v>
      </c>
      <c r="C39" s="9" t="s">
        <v>40</v>
      </c>
      <c r="D39" s="9" t="s">
        <v>75</v>
      </c>
      <c r="E39" s="21" t="s">
        <v>13</v>
      </c>
      <c r="F39" s="22">
        <v>844</v>
      </c>
      <c r="G39" s="15">
        <v>844</v>
      </c>
      <c r="H39" s="15"/>
      <c r="I39" s="23" t="str">
        <f t="shared" si="0"/>
        <v/>
      </c>
      <c r="J39" s="17">
        <v>351.6</v>
      </c>
      <c r="K39" s="17">
        <v>387.14</v>
      </c>
      <c r="L39" s="17">
        <v>341.6</v>
      </c>
      <c r="M39" s="17">
        <v>385.32</v>
      </c>
      <c r="N39" s="17">
        <v>366.42</v>
      </c>
    </row>
    <row r="40" spans="1:14" ht="13.5" thickTop="1" x14ac:dyDescent="0.2">
      <c r="A40" s="18" t="s">
        <v>104</v>
      </c>
      <c r="B40" s="18"/>
      <c r="C40" s="18"/>
      <c r="D40" s="18"/>
      <c r="E40" s="19"/>
      <c r="F40" s="2">
        <f>SUM(F2:F39)</f>
        <v>45449</v>
      </c>
      <c r="G40" s="2">
        <f>SUM(G2:G39)</f>
        <v>35312</v>
      </c>
      <c r="H40" s="2">
        <f>SUM(H2:H39)</f>
        <v>377</v>
      </c>
      <c r="I40" s="3">
        <f t="shared" ref="I40:N40" si="1">SUM(I2:I39)</f>
        <v>-10137</v>
      </c>
      <c r="J40" s="20">
        <f t="shared" si="1"/>
        <v>18163.060000000001</v>
      </c>
      <c r="K40" s="20">
        <f t="shared" si="1"/>
        <v>19684.409999999996</v>
      </c>
      <c r="L40" s="20">
        <f t="shared" si="1"/>
        <v>19865.239999999998</v>
      </c>
      <c r="M40" s="20">
        <f t="shared" si="1"/>
        <v>18679.55</v>
      </c>
      <c r="N40" s="20">
        <f t="shared" si="1"/>
        <v>19102.459999999992</v>
      </c>
    </row>
    <row r="41" spans="1:14" x14ac:dyDescent="0.2">
      <c r="F41" s="1"/>
      <c r="G41" s="1"/>
      <c r="H41" s="1"/>
      <c r="I41" s="1"/>
    </row>
  </sheetData>
  <printOptions horizontalCentered="1" verticalCentered="1"/>
  <pageMargins left="0.25" right="0.25" top="0.75" bottom="0.75" header="0.3" footer="0.3"/>
  <pageSetup scale="86" fitToWidth="0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7E74-57DB-4134-8DB2-D0B68DD397D0}">
  <dimension ref="A1:N40"/>
  <sheetViews>
    <sheetView tabSelected="1" workbookViewId="0">
      <selection activeCell="I4" sqref="I4"/>
    </sheetView>
  </sheetViews>
  <sheetFormatPr defaultRowHeight="12.75" x14ac:dyDescent="0.2"/>
  <cols>
    <col min="3" max="3" width="35.5703125" customWidth="1"/>
    <col min="4" max="4" width="21.42578125" bestFit="1" customWidth="1"/>
    <col min="5" max="5" width="7" bestFit="1" customWidth="1"/>
    <col min="6" max="7" width="10.28515625" bestFit="1" customWidth="1"/>
    <col min="8" max="8" width="14.140625" customWidth="1"/>
    <col min="9" max="9" width="10.28515625" bestFit="1" customWidth="1"/>
    <col min="10" max="13" width="12.85546875" customWidth="1"/>
    <col min="14" max="14" width="17" customWidth="1"/>
  </cols>
  <sheetData>
    <row r="1" spans="1:14" ht="63.75" x14ac:dyDescent="0.2">
      <c r="A1" s="6" t="s">
        <v>1</v>
      </c>
      <c r="B1" s="6" t="s">
        <v>0</v>
      </c>
      <c r="C1" s="6" t="s">
        <v>10</v>
      </c>
      <c r="D1" s="6" t="s">
        <v>12</v>
      </c>
      <c r="E1" s="6" t="s">
        <v>2</v>
      </c>
      <c r="F1" s="6" t="s">
        <v>3</v>
      </c>
      <c r="G1" s="6" t="s">
        <v>4</v>
      </c>
      <c r="H1" s="6" t="s">
        <v>103</v>
      </c>
      <c r="I1" s="6" t="s">
        <v>106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</row>
    <row r="2" spans="1:14" x14ac:dyDescent="0.2">
      <c r="A2" s="13" t="s">
        <v>17</v>
      </c>
      <c r="B2" s="13" t="s">
        <v>89</v>
      </c>
      <c r="C2" s="4" t="s">
        <v>18</v>
      </c>
      <c r="D2" s="4" t="s">
        <v>41</v>
      </c>
      <c r="E2" s="13" t="s">
        <v>11</v>
      </c>
      <c r="F2" s="5">
        <v>2999</v>
      </c>
      <c r="G2" s="5">
        <v>2101</v>
      </c>
      <c r="H2" s="5"/>
      <c r="I2" s="12">
        <v>-898</v>
      </c>
      <c r="J2" s="5">
        <v>1614.67</v>
      </c>
      <c r="K2" s="5">
        <v>1605.37</v>
      </c>
      <c r="L2" s="5">
        <v>1739.59</v>
      </c>
      <c r="M2" s="5">
        <v>1592.61</v>
      </c>
      <c r="N2" s="5">
        <v>1638.06</v>
      </c>
    </row>
    <row r="3" spans="1:14" x14ac:dyDescent="0.2">
      <c r="A3" s="13" t="s">
        <v>17</v>
      </c>
      <c r="B3" s="14" t="s">
        <v>90</v>
      </c>
      <c r="C3" s="4" t="s">
        <v>78</v>
      </c>
      <c r="D3" s="4" t="s">
        <v>42</v>
      </c>
      <c r="E3" s="13" t="s">
        <v>11</v>
      </c>
      <c r="F3" s="24">
        <v>225</v>
      </c>
      <c r="G3" s="25">
        <v>166</v>
      </c>
      <c r="H3" s="25">
        <v>45</v>
      </c>
      <c r="I3" s="12">
        <v>-59</v>
      </c>
      <c r="J3" s="16">
        <v>0</v>
      </c>
      <c r="K3" s="16">
        <v>0</v>
      </c>
      <c r="L3" s="16">
        <v>0</v>
      </c>
      <c r="M3" s="16">
        <v>0.03</v>
      </c>
      <c r="N3" s="16">
        <v>0.01</v>
      </c>
    </row>
    <row r="4" spans="1:14" x14ac:dyDescent="0.2">
      <c r="A4" s="13" t="s">
        <v>17</v>
      </c>
      <c r="B4" s="14" t="s">
        <v>90</v>
      </c>
      <c r="C4" s="4" t="s">
        <v>19</v>
      </c>
      <c r="D4" s="4" t="s">
        <v>43</v>
      </c>
      <c r="E4" s="13" t="s">
        <v>11</v>
      </c>
      <c r="F4" s="24">
        <v>825</v>
      </c>
      <c r="G4" s="26">
        <v>553</v>
      </c>
      <c r="H4" s="5"/>
      <c r="I4" s="12">
        <v>-272</v>
      </c>
      <c r="J4" s="16">
        <v>600.38</v>
      </c>
      <c r="K4" s="16">
        <v>626.88</v>
      </c>
      <c r="L4" s="16">
        <v>716.23</v>
      </c>
      <c r="M4" s="16">
        <v>725.86</v>
      </c>
      <c r="N4" s="16">
        <v>667.34</v>
      </c>
    </row>
    <row r="5" spans="1:14" x14ac:dyDescent="0.2">
      <c r="A5" s="13" t="s">
        <v>17</v>
      </c>
      <c r="B5" s="14" t="s">
        <v>89</v>
      </c>
      <c r="C5" s="4" t="s">
        <v>107</v>
      </c>
      <c r="D5" s="4" t="s">
        <v>105</v>
      </c>
      <c r="E5" s="13" t="s">
        <v>11</v>
      </c>
      <c r="F5" s="27">
        <v>4000</v>
      </c>
      <c r="G5" s="26">
        <v>4000</v>
      </c>
      <c r="H5" s="5"/>
      <c r="I5" s="12" t="s">
        <v>108</v>
      </c>
      <c r="J5" s="16">
        <v>1951.31</v>
      </c>
      <c r="K5" s="16">
        <v>2043.65</v>
      </c>
      <c r="L5" s="16">
        <v>2004.1</v>
      </c>
      <c r="M5" s="16">
        <v>2033.37</v>
      </c>
      <c r="N5" s="16">
        <v>2008.11</v>
      </c>
    </row>
    <row r="6" spans="1:14" x14ac:dyDescent="0.2">
      <c r="A6" s="11" t="s">
        <v>14</v>
      </c>
      <c r="B6" s="14" t="s">
        <v>91</v>
      </c>
      <c r="C6" s="14" t="s">
        <v>79</v>
      </c>
      <c r="D6" s="14" t="s">
        <v>44</v>
      </c>
      <c r="E6" s="13" t="s">
        <v>11</v>
      </c>
      <c r="F6" s="24">
        <v>375</v>
      </c>
      <c r="G6" s="26">
        <v>375</v>
      </c>
      <c r="H6" s="5"/>
      <c r="I6" s="12" t="s">
        <v>108</v>
      </c>
      <c r="J6" s="16">
        <v>289.37</v>
      </c>
      <c r="K6" s="16">
        <v>364.09</v>
      </c>
      <c r="L6" s="16">
        <v>355.89</v>
      </c>
      <c r="M6" s="16">
        <v>355.1</v>
      </c>
      <c r="N6" s="16">
        <v>341.11</v>
      </c>
    </row>
    <row r="7" spans="1:14" x14ac:dyDescent="0.2">
      <c r="A7" s="11" t="s">
        <v>14</v>
      </c>
      <c r="B7" s="14" t="s">
        <v>92</v>
      </c>
      <c r="C7" s="14" t="s">
        <v>80</v>
      </c>
      <c r="D7" s="14" t="s">
        <v>45</v>
      </c>
      <c r="E7" s="13" t="s">
        <v>11</v>
      </c>
      <c r="F7" s="24">
        <v>560</v>
      </c>
      <c r="G7" s="26">
        <v>336</v>
      </c>
      <c r="H7" s="5">
        <v>112</v>
      </c>
      <c r="I7" s="12">
        <v>-224</v>
      </c>
      <c r="J7" s="16">
        <v>328.51</v>
      </c>
      <c r="K7" s="16">
        <v>360.43</v>
      </c>
      <c r="L7" s="16">
        <v>338.51</v>
      </c>
      <c r="M7" s="16">
        <v>283</v>
      </c>
      <c r="N7" s="16">
        <v>327.61</v>
      </c>
    </row>
    <row r="8" spans="1:14" x14ac:dyDescent="0.2">
      <c r="A8" s="11" t="s">
        <v>14</v>
      </c>
      <c r="B8" s="14" t="s">
        <v>92</v>
      </c>
      <c r="C8" s="14" t="s">
        <v>20</v>
      </c>
      <c r="D8" s="14" t="s">
        <v>46</v>
      </c>
      <c r="E8" s="13" t="s">
        <v>11</v>
      </c>
      <c r="F8" s="24">
        <v>500</v>
      </c>
      <c r="G8" s="26">
        <v>314</v>
      </c>
      <c r="H8" s="5">
        <v>100</v>
      </c>
      <c r="I8" s="12">
        <v>-186</v>
      </c>
      <c r="J8" s="16">
        <v>493.59</v>
      </c>
      <c r="K8" s="16">
        <v>500</v>
      </c>
      <c r="L8" s="16">
        <v>500</v>
      </c>
      <c r="M8" s="16">
        <v>506.41</v>
      </c>
      <c r="N8" s="16">
        <v>500</v>
      </c>
    </row>
    <row r="9" spans="1:14" x14ac:dyDescent="0.2">
      <c r="A9" s="11" t="s">
        <v>14</v>
      </c>
      <c r="B9" s="14" t="s">
        <v>93</v>
      </c>
      <c r="C9" s="14" t="s">
        <v>81</v>
      </c>
      <c r="D9" s="14" t="s">
        <v>47</v>
      </c>
      <c r="E9" s="13" t="s">
        <v>11</v>
      </c>
      <c r="F9" s="24">
        <v>745</v>
      </c>
      <c r="G9" s="26">
        <v>745</v>
      </c>
      <c r="H9" s="5"/>
      <c r="I9" s="12" t="s">
        <v>108</v>
      </c>
      <c r="J9" s="16">
        <v>577.71</v>
      </c>
      <c r="K9" s="16">
        <v>638.51</v>
      </c>
      <c r="L9" s="16">
        <v>658.94</v>
      </c>
      <c r="M9" s="16">
        <v>625.72</v>
      </c>
      <c r="N9" s="16">
        <v>625.22</v>
      </c>
    </row>
    <row r="10" spans="1:14" x14ac:dyDescent="0.2">
      <c r="A10" s="11" t="s">
        <v>14</v>
      </c>
      <c r="B10" s="14" t="s">
        <v>94</v>
      </c>
      <c r="C10" s="14" t="s">
        <v>82</v>
      </c>
      <c r="D10" s="14" t="s">
        <v>48</v>
      </c>
      <c r="E10" s="13" t="s">
        <v>11</v>
      </c>
      <c r="F10" s="27">
        <v>1075</v>
      </c>
      <c r="G10" s="26">
        <v>1075</v>
      </c>
      <c r="H10" s="5"/>
      <c r="I10" s="12" t="s">
        <v>108</v>
      </c>
      <c r="J10" s="16">
        <v>553.6</v>
      </c>
      <c r="K10" s="16">
        <v>658.1</v>
      </c>
      <c r="L10" s="16">
        <v>682.33</v>
      </c>
      <c r="M10" s="16">
        <v>528.55999999999995</v>
      </c>
      <c r="N10" s="16">
        <v>605.65</v>
      </c>
    </row>
    <row r="11" spans="1:14" x14ac:dyDescent="0.2">
      <c r="A11" s="11" t="s">
        <v>14</v>
      </c>
      <c r="B11" s="14" t="s">
        <v>92</v>
      </c>
      <c r="C11" s="14" t="s">
        <v>83</v>
      </c>
      <c r="D11" s="14" t="s">
        <v>49</v>
      </c>
      <c r="E11" s="13" t="s">
        <v>11</v>
      </c>
      <c r="F11" s="27">
        <v>1500</v>
      </c>
      <c r="G11" s="26">
        <v>793</v>
      </c>
      <c r="H11" s="5"/>
      <c r="I11" s="12">
        <v>-707</v>
      </c>
      <c r="J11" s="16">
        <v>610.72</v>
      </c>
      <c r="K11" s="16">
        <v>646.64</v>
      </c>
      <c r="L11" s="16">
        <v>714.26</v>
      </c>
      <c r="M11" s="16">
        <v>706.91</v>
      </c>
      <c r="N11" s="16">
        <v>669.63</v>
      </c>
    </row>
    <row r="12" spans="1:14" x14ac:dyDescent="0.2">
      <c r="A12" s="11" t="s">
        <v>14</v>
      </c>
      <c r="B12" s="14" t="s">
        <v>92</v>
      </c>
      <c r="C12" s="14" t="s">
        <v>84</v>
      </c>
      <c r="D12" s="14" t="s">
        <v>50</v>
      </c>
      <c r="E12" s="13" t="s">
        <v>11</v>
      </c>
      <c r="F12" s="27">
        <v>4250</v>
      </c>
      <c r="G12" s="26">
        <v>4250</v>
      </c>
      <c r="H12" s="5"/>
      <c r="I12" s="12" t="s">
        <v>108</v>
      </c>
      <c r="J12" s="16">
        <v>920.74</v>
      </c>
      <c r="K12" s="16">
        <v>1063.28</v>
      </c>
      <c r="L12" s="16">
        <v>996.95</v>
      </c>
      <c r="M12" s="16">
        <v>1038.8499999999999</v>
      </c>
      <c r="N12" s="16">
        <v>1004.96</v>
      </c>
    </row>
    <row r="13" spans="1:14" x14ac:dyDescent="0.2">
      <c r="A13" s="11" t="s">
        <v>15</v>
      </c>
      <c r="B13" s="14" t="s">
        <v>95</v>
      </c>
      <c r="C13" s="14" t="s">
        <v>21</v>
      </c>
      <c r="D13" s="14" t="s">
        <v>51</v>
      </c>
      <c r="E13" s="13" t="s">
        <v>11</v>
      </c>
      <c r="F13" s="24">
        <v>80</v>
      </c>
      <c r="G13" s="26">
        <v>80</v>
      </c>
      <c r="H13" s="5"/>
      <c r="I13" s="12" t="s">
        <v>108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x14ac:dyDescent="0.2">
      <c r="A14" s="11" t="s">
        <v>15</v>
      </c>
      <c r="B14" s="14" t="s">
        <v>96</v>
      </c>
      <c r="C14" s="14" t="s">
        <v>22</v>
      </c>
      <c r="D14" s="14" t="s">
        <v>52</v>
      </c>
      <c r="E14" s="13" t="s">
        <v>11</v>
      </c>
      <c r="F14" s="24">
        <v>850</v>
      </c>
      <c r="G14" s="26">
        <v>570</v>
      </c>
      <c r="H14" s="5"/>
      <c r="I14" s="12">
        <v>-280</v>
      </c>
      <c r="J14" s="16">
        <v>620.87</v>
      </c>
      <c r="K14" s="16">
        <v>732.59</v>
      </c>
      <c r="L14" s="16">
        <v>693.26</v>
      </c>
      <c r="M14" s="16">
        <v>628.87</v>
      </c>
      <c r="N14" s="16">
        <v>668.9</v>
      </c>
    </row>
    <row r="15" spans="1:14" x14ac:dyDescent="0.2">
      <c r="A15" s="11" t="s">
        <v>15</v>
      </c>
      <c r="B15" s="14" t="s">
        <v>96</v>
      </c>
      <c r="C15" s="14" t="s">
        <v>23</v>
      </c>
      <c r="D15" s="14" t="s">
        <v>53</v>
      </c>
      <c r="E15" s="13" t="s">
        <v>11</v>
      </c>
      <c r="F15" s="24">
        <v>600</v>
      </c>
      <c r="G15" s="26">
        <v>462</v>
      </c>
      <c r="H15" s="5">
        <v>120</v>
      </c>
      <c r="I15" s="12">
        <v>-138</v>
      </c>
      <c r="J15" s="16">
        <v>570.08000000000004</v>
      </c>
      <c r="K15" s="16">
        <v>562.37</v>
      </c>
      <c r="L15" s="16">
        <v>577.1</v>
      </c>
      <c r="M15" s="16">
        <v>570.16999999999996</v>
      </c>
      <c r="N15" s="16">
        <v>569.92999999999995</v>
      </c>
    </row>
    <row r="16" spans="1:14" x14ac:dyDescent="0.2">
      <c r="A16" s="11" t="s">
        <v>15</v>
      </c>
      <c r="B16" s="14" t="s">
        <v>97</v>
      </c>
      <c r="C16" s="14" t="s">
        <v>24</v>
      </c>
      <c r="D16" s="14" t="s">
        <v>54</v>
      </c>
      <c r="E16" s="13" t="s">
        <v>11</v>
      </c>
      <c r="F16" s="27">
        <v>1395</v>
      </c>
      <c r="G16" s="26">
        <v>1395</v>
      </c>
      <c r="H16" s="5"/>
      <c r="I16" s="12" t="s">
        <v>108</v>
      </c>
      <c r="J16" s="16">
        <v>391.21</v>
      </c>
      <c r="K16" s="16">
        <v>419.41</v>
      </c>
      <c r="L16" s="16">
        <v>455.59</v>
      </c>
      <c r="M16" s="16">
        <v>498.67</v>
      </c>
      <c r="N16" s="16">
        <v>441.22</v>
      </c>
    </row>
    <row r="17" spans="1:14" x14ac:dyDescent="0.2">
      <c r="A17" s="11" t="s">
        <v>15</v>
      </c>
      <c r="B17" s="14" t="s">
        <v>95</v>
      </c>
      <c r="C17" s="14" t="s">
        <v>85</v>
      </c>
      <c r="D17" s="14" t="s">
        <v>60</v>
      </c>
      <c r="E17" s="13" t="s">
        <v>11</v>
      </c>
      <c r="F17" s="27">
        <v>2100</v>
      </c>
      <c r="G17" s="26">
        <v>2100</v>
      </c>
      <c r="H17" s="5"/>
      <c r="I17" s="12" t="s">
        <v>108</v>
      </c>
      <c r="J17" s="16">
        <v>812.83</v>
      </c>
      <c r="K17" s="16">
        <v>930.92</v>
      </c>
      <c r="L17" s="16">
        <v>919.54</v>
      </c>
      <c r="M17" s="16">
        <v>971.03</v>
      </c>
      <c r="N17" s="16">
        <v>908.58</v>
      </c>
    </row>
    <row r="18" spans="1:14" x14ac:dyDescent="0.2">
      <c r="A18" s="14" t="s">
        <v>17</v>
      </c>
      <c r="B18" s="14" t="s">
        <v>90</v>
      </c>
      <c r="C18" s="14" t="s">
        <v>25</v>
      </c>
      <c r="D18" s="14" t="s">
        <v>55</v>
      </c>
      <c r="E18" s="11" t="s">
        <v>13</v>
      </c>
      <c r="F18" s="27">
        <v>1200</v>
      </c>
      <c r="G18" s="26">
        <v>852</v>
      </c>
      <c r="H18" s="5"/>
      <c r="I18" s="12">
        <v>-348</v>
      </c>
      <c r="J18" s="16">
        <v>571.66999999999996</v>
      </c>
      <c r="K18" s="16">
        <v>661.98</v>
      </c>
      <c r="L18" s="16">
        <v>668.13</v>
      </c>
      <c r="M18" s="16">
        <v>522.05999999999995</v>
      </c>
      <c r="N18" s="16">
        <v>605.96</v>
      </c>
    </row>
    <row r="19" spans="1:14" x14ac:dyDescent="0.2">
      <c r="A19" s="14" t="s">
        <v>17</v>
      </c>
      <c r="B19" s="14" t="s">
        <v>90</v>
      </c>
      <c r="C19" s="14" t="s">
        <v>86</v>
      </c>
      <c r="D19" s="14" t="s">
        <v>56</v>
      </c>
      <c r="E19" s="11" t="s">
        <v>13</v>
      </c>
      <c r="F19" s="24">
        <v>330</v>
      </c>
      <c r="G19" s="26">
        <v>234</v>
      </c>
      <c r="H19" s="5"/>
      <c r="I19" s="12">
        <v>-96</v>
      </c>
      <c r="J19" s="16">
        <v>315.97000000000003</v>
      </c>
      <c r="K19" s="16">
        <v>339.33</v>
      </c>
      <c r="L19" s="16">
        <v>344.57</v>
      </c>
      <c r="M19" s="16">
        <v>336.95</v>
      </c>
      <c r="N19" s="16">
        <v>334.21</v>
      </c>
    </row>
    <row r="20" spans="1:14" x14ac:dyDescent="0.2">
      <c r="A20" s="14" t="s">
        <v>17</v>
      </c>
      <c r="B20" s="14" t="s">
        <v>90</v>
      </c>
      <c r="C20" s="14" t="s">
        <v>26</v>
      </c>
      <c r="D20" s="14" t="s">
        <v>57</v>
      </c>
      <c r="E20" s="11" t="s">
        <v>13</v>
      </c>
      <c r="F20" s="24">
        <v>405</v>
      </c>
      <c r="G20" s="26">
        <v>282</v>
      </c>
      <c r="H20" s="5"/>
      <c r="I20" s="12">
        <v>-123</v>
      </c>
      <c r="J20" s="16">
        <v>176.42</v>
      </c>
      <c r="K20" s="16">
        <v>205.23</v>
      </c>
      <c r="L20" s="16">
        <v>206.81</v>
      </c>
      <c r="M20" s="16">
        <v>197.31</v>
      </c>
      <c r="N20" s="16">
        <v>196.44</v>
      </c>
    </row>
    <row r="21" spans="1:14" x14ac:dyDescent="0.2">
      <c r="A21" s="14" t="s">
        <v>17</v>
      </c>
      <c r="B21" s="14" t="s">
        <v>90</v>
      </c>
      <c r="C21" s="14" t="s">
        <v>87</v>
      </c>
      <c r="D21" s="14" t="s">
        <v>58</v>
      </c>
      <c r="E21" s="11" t="s">
        <v>13</v>
      </c>
      <c r="F21" s="24">
        <v>750</v>
      </c>
      <c r="G21" s="26">
        <v>503</v>
      </c>
      <c r="H21" s="5"/>
      <c r="I21" s="12">
        <v>-247</v>
      </c>
      <c r="J21" s="16">
        <v>74.260000000000005</v>
      </c>
      <c r="K21" s="16">
        <v>83.44</v>
      </c>
      <c r="L21" s="16">
        <v>83.73</v>
      </c>
      <c r="M21" s="16">
        <v>60.13</v>
      </c>
      <c r="N21" s="16">
        <v>75.39</v>
      </c>
    </row>
    <row r="22" spans="1:14" x14ac:dyDescent="0.2">
      <c r="A22" s="14" t="s">
        <v>17</v>
      </c>
      <c r="B22" s="14" t="s">
        <v>90</v>
      </c>
      <c r="C22" s="14" t="s">
        <v>77</v>
      </c>
      <c r="D22" s="14" t="s">
        <v>59</v>
      </c>
      <c r="E22" s="11" t="s">
        <v>13</v>
      </c>
      <c r="F22" s="27">
        <v>1050</v>
      </c>
      <c r="G22" s="26">
        <v>738</v>
      </c>
      <c r="H22" s="5"/>
      <c r="I22" s="12">
        <v>-312</v>
      </c>
      <c r="J22" s="16">
        <v>413.61</v>
      </c>
      <c r="K22" s="16">
        <v>441.5</v>
      </c>
      <c r="L22" s="16">
        <v>486.08</v>
      </c>
      <c r="M22" s="16">
        <v>384.34</v>
      </c>
      <c r="N22" s="16">
        <v>435.15</v>
      </c>
    </row>
    <row r="23" spans="1:14" x14ac:dyDescent="0.2">
      <c r="A23" s="14" t="s">
        <v>14</v>
      </c>
      <c r="B23" s="14" t="s">
        <v>92</v>
      </c>
      <c r="C23" s="14" t="s">
        <v>102</v>
      </c>
      <c r="D23" s="14" t="s">
        <v>61</v>
      </c>
      <c r="E23" s="11" t="s">
        <v>13</v>
      </c>
      <c r="F23" s="24">
        <v>300</v>
      </c>
      <c r="G23" s="26">
        <v>173</v>
      </c>
      <c r="H23" s="5"/>
      <c r="I23" s="12">
        <v>-127</v>
      </c>
      <c r="J23" s="16">
        <v>255.7</v>
      </c>
      <c r="K23" s="16">
        <v>260.04000000000002</v>
      </c>
      <c r="L23" s="16">
        <v>274.11</v>
      </c>
      <c r="M23" s="16">
        <v>251.56</v>
      </c>
      <c r="N23" s="16">
        <v>260.35000000000002</v>
      </c>
    </row>
    <row r="24" spans="1:14" x14ac:dyDescent="0.2">
      <c r="A24" s="14" t="s">
        <v>14</v>
      </c>
      <c r="B24" s="14" t="s">
        <v>91</v>
      </c>
      <c r="C24" s="14" t="s">
        <v>27</v>
      </c>
      <c r="D24" s="14" t="s">
        <v>62</v>
      </c>
      <c r="E24" s="11" t="s">
        <v>13</v>
      </c>
      <c r="F24" s="27">
        <v>1125</v>
      </c>
      <c r="G24" s="26">
        <v>1125</v>
      </c>
      <c r="H24" s="5"/>
      <c r="I24" s="12" t="s">
        <v>108</v>
      </c>
      <c r="J24" s="16">
        <v>519.19000000000005</v>
      </c>
      <c r="K24" s="16">
        <v>460.87</v>
      </c>
      <c r="L24" s="16">
        <v>468.49</v>
      </c>
      <c r="M24" s="16">
        <v>380.13</v>
      </c>
      <c r="N24" s="16">
        <v>457.17</v>
      </c>
    </row>
    <row r="25" spans="1:14" x14ac:dyDescent="0.2">
      <c r="A25" s="14" t="s">
        <v>14</v>
      </c>
      <c r="B25" s="14" t="s">
        <v>92</v>
      </c>
      <c r="C25" s="14" t="s">
        <v>28</v>
      </c>
      <c r="D25" s="14" t="s">
        <v>63</v>
      </c>
      <c r="E25" s="11" t="s">
        <v>13</v>
      </c>
      <c r="F25" s="27">
        <v>1500</v>
      </c>
      <c r="G25" s="26">
        <v>866</v>
      </c>
      <c r="H25" s="5"/>
      <c r="I25" s="12">
        <v>-634</v>
      </c>
      <c r="J25" s="16">
        <v>1209.6300000000001</v>
      </c>
      <c r="K25" s="16">
        <v>1270.28</v>
      </c>
      <c r="L25" s="16">
        <v>1218.71</v>
      </c>
      <c r="M25" s="16">
        <v>1081.23</v>
      </c>
      <c r="N25" s="16">
        <v>1194.96</v>
      </c>
    </row>
    <row r="26" spans="1:14" x14ac:dyDescent="0.2">
      <c r="A26" s="14" t="s">
        <v>14</v>
      </c>
      <c r="B26" s="14" t="s">
        <v>92</v>
      </c>
      <c r="C26" s="14" t="s">
        <v>29</v>
      </c>
      <c r="D26" s="14" t="s">
        <v>64</v>
      </c>
      <c r="E26" s="11" t="s">
        <v>13</v>
      </c>
      <c r="F26" s="27">
        <v>1875</v>
      </c>
      <c r="G26" s="26">
        <v>999</v>
      </c>
      <c r="H26" s="5"/>
      <c r="I26" s="12">
        <v>-876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x14ac:dyDescent="0.2">
      <c r="A27" s="14" t="s">
        <v>14</v>
      </c>
      <c r="B27" s="14" t="s">
        <v>98</v>
      </c>
      <c r="C27" s="14" t="s">
        <v>30</v>
      </c>
      <c r="D27" s="14" t="s">
        <v>65</v>
      </c>
      <c r="E27" s="11" t="s">
        <v>13</v>
      </c>
      <c r="F27" s="24">
        <v>750</v>
      </c>
      <c r="G27" s="26">
        <v>750</v>
      </c>
      <c r="H27" s="5"/>
      <c r="I27" s="12" t="s">
        <v>108</v>
      </c>
      <c r="J27" s="16">
        <v>531.28</v>
      </c>
      <c r="K27" s="16">
        <v>631.63</v>
      </c>
      <c r="L27" s="16">
        <v>821.28</v>
      </c>
      <c r="M27" s="16">
        <v>635.64</v>
      </c>
      <c r="N27" s="16">
        <v>654.96</v>
      </c>
    </row>
    <row r="28" spans="1:14" x14ac:dyDescent="0.2">
      <c r="A28" s="14" t="s">
        <v>14</v>
      </c>
      <c r="B28" s="14" t="s">
        <v>92</v>
      </c>
      <c r="C28" s="14" t="s">
        <v>101</v>
      </c>
      <c r="D28" s="14" t="s">
        <v>66</v>
      </c>
      <c r="E28" s="11" t="s">
        <v>13</v>
      </c>
      <c r="F28" s="27">
        <v>1088</v>
      </c>
      <c r="G28" s="26">
        <v>701</v>
      </c>
      <c r="H28" s="5"/>
      <c r="I28" s="12">
        <v>-387</v>
      </c>
      <c r="J28" s="16">
        <v>664.41</v>
      </c>
      <c r="K28" s="16">
        <v>767.75</v>
      </c>
      <c r="L28" s="16">
        <v>690.84</v>
      </c>
      <c r="M28" s="16">
        <v>601.21</v>
      </c>
      <c r="N28" s="16">
        <v>681.05</v>
      </c>
    </row>
    <row r="29" spans="1:14" x14ac:dyDescent="0.2">
      <c r="A29" s="14" t="s">
        <v>14</v>
      </c>
      <c r="B29" s="14" t="s">
        <v>92</v>
      </c>
      <c r="C29" s="14" t="s">
        <v>76</v>
      </c>
      <c r="D29" s="14" t="s">
        <v>67</v>
      </c>
      <c r="E29" s="11" t="s">
        <v>13</v>
      </c>
      <c r="F29" s="27">
        <v>1350</v>
      </c>
      <c r="G29" s="26">
        <v>684</v>
      </c>
      <c r="H29" s="5"/>
      <c r="I29" s="12">
        <v>-666</v>
      </c>
      <c r="J29" s="16">
        <v>274.02999999999997</v>
      </c>
      <c r="K29" s="16">
        <v>290.02</v>
      </c>
      <c r="L29" s="16">
        <v>352</v>
      </c>
      <c r="M29" s="16">
        <v>453.33</v>
      </c>
      <c r="N29" s="16">
        <v>342.35</v>
      </c>
    </row>
    <row r="30" spans="1:14" x14ac:dyDescent="0.2">
      <c r="A30" s="14" t="s">
        <v>14</v>
      </c>
      <c r="B30" s="14" t="s">
        <v>92</v>
      </c>
      <c r="C30" s="14" t="s">
        <v>31</v>
      </c>
      <c r="D30" s="14" t="s">
        <v>68</v>
      </c>
      <c r="E30" s="11" t="s">
        <v>13</v>
      </c>
      <c r="F30" s="24">
        <v>300</v>
      </c>
      <c r="G30" s="26">
        <v>166</v>
      </c>
      <c r="H30" s="5"/>
      <c r="I30" s="12">
        <v>-134</v>
      </c>
      <c r="J30" s="16">
        <v>150.96</v>
      </c>
      <c r="K30" s="16">
        <v>178.53</v>
      </c>
      <c r="L30" s="16">
        <v>69.150000000000006</v>
      </c>
      <c r="M30" s="16">
        <v>74.31</v>
      </c>
      <c r="N30" s="16">
        <v>118.24</v>
      </c>
    </row>
    <row r="31" spans="1:14" x14ac:dyDescent="0.2">
      <c r="A31" s="14" t="s">
        <v>14</v>
      </c>
      <c r="B31" s="14" t="s">
        <v>92</v>
      </c>
      <c r="C31" s="14" t="s">
        <v>88</v>
      </c>
      <c r="D31" s="14" t="s">
        <v>69</v>
      </c>
      <c r="E31" s="11" t="s">
        <v>13</v>
      </c>
      <c r="F31" s="27">
        <v>1500</v>
      </c>
      <c r="G31" s="26">
        <v>750</v>
      </c>
      <c r="H31" s="5"/>
      <c r="I31" s="12">
        <v>-750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1:14" x14ac:dyDescent="0.2">
      <c r="A32" s="14" t="s">
        <v>14</v>
      </c>
      <c r="B32" s="14" t="s">
        <v>92</v>
      </c>
      <c r="C32" s="14" t="s">
        <v>32</v>
      </c>
      <c r="D32" s="14" t="s">
        <v>70</v>
      </c>
      <c r="E32" s="11" t="s">
        <v>13</v>
      </c>
      <c r="F32" s="27">
        <v>5250</v>
      </c>
      <c r="G32" s="26">
        <v>2829</v>
      </c>
      <c r="H32" s="5"/>
      <c r="I32" s="12">
        <v>-2421</v>
      </c>
      <c r="J32" s="7">
        <v>1218</v>
      </c>
      <c r="K32" s="7">
        <v>1270.51</v>
      </c>
      <c r="L32" s="7">
        <v>1250.78</v>
      </c>
      <c r="M32" s="7">
        <v>1084.23</v>
      </c>
      <c r="N32" s="7">
        <v>1206.0899999999999</v>
      </c>
    </row>
    <row r="33" spans="1:14" x14ac:dyDescent="0.2">
      <c r="A33" s="14" t="s">
        <v>15</v>
      </c>
      <c r="B33" s="14" t="s">
        <v>96</v>
      </c>
      <c r="C33" s="14" t="s">
        <v>33</v>
      </c>
      <c r="D33" s="14" t="s">
        <v>52</v>
      </c>
      <c r="E33" s="11" t="s">
        <v>13</v>
      </c>
      <c r="F33" s="24">
        <v>150</v>
      </c>
      <c r="G33" s="26">
        <v>101</v>
      </c>
      <c r="H33" s="5"/>
      <c r="I33" s="12">
        <v>-49</v>
      </c>
      <c r="J33" s="7">
        <v>101.46</v>
      </c>
      <c r="K33" s="7">
        <v>126.55</v>
      </c>
      <c r="L33" s="7">
        <v>116.55</v>
      </c>
      <c r="M33" s="7">
        <v>93.09</v>
      </c>
      <c r="N33" s="7">
        <v>109.81</v>
      </c>
    </row>
    <row r="34" spans="1:14" x14ac:dyDescent="0.2">
      <c r="A34" s="14" t="s">
        <v>15</v>
      </c>
      <c r="B34" s="14" t="s">
        <v>97</v>
      </c>
      <c r="C34" s="14" t="s">
        <v>34</v>
      </c>
      <c r="D34" s="14" t="s">
        <v>71</v>
      </c>
      <c r="E34" s="11" t="s">
        <v>13</v>
      </c>
      <c r="F34" s="24">
        <v>375</v>
      </c>
      <c r="G34" s="26">
        <v>375</v>
      </c>
      <c r="H34" s="5"/>
      <c r="I34" s="12" t="s">
        <v>108</v>
      </c>
      <c r="J34" s="7">
        <v>105.16</v>
      </c>
      <c r="K34" s="7">
        <v>140.32</v>
      </c>
      <c r="L34" s="7">
        <v>205.51</v>
      </c>
      <c r="M34" s="7">
        <v>242.8</v>
      </c>
      <c r="N34" s="7">
        <v>173.45</v>
      </c>
    </row>
    <row r="35" spans="1:14" x14ac:dyDescent="0.2">
      <c r="A35" s="14" t="s">
        <v>15</v>
      </c>
      <c r="B35" s="14" t="s">
        <v>99</v>
      </c>
      <c r="C35" s="14" t="s">
        <v>35</v>
      </c>
      <c r="D35" s="14" t="s">
        <v>36</v>
      </c>
      <c r="E35" s="11" t="s">
        <v>13</v>
      </c>
      <c r="F35" s="24">
        <v>337</v>
      </c>
      <c r="G35" s="26">
        <v>337</v>
      </c>
      <c r="H35" s="5"/>
      <c r="I35" s="12" t="s">
        <v>108</v>
      </c>
      <c r="J35" s="7">
        <v>100.31</v>
      </c>
      <c r="K35" s="7">
        <v>129.07</v>
      </c>
      <c r="L35" s="7">
        <v>134.74</v>
      </c>
      <c r="M35" s="7">
        <v>103.93</v>
      </c>
      <c r="N35" s="7">
        <v>117.01</v>
      </c>
    </row>
    <row r="36" spans="1:14" x14ac:dyDescent="0.2">
      <c r="A36" s="14" t="s">
        <v>15</v>
      </c>
      <c r="B36" s="14" t="s">
        <v>96</v>
      </c>
      <c r="C36" s="14" t="s">
        <v>37</v>
      </c>
      <c r="D36" s="14" t="s">
        <v>72</v>
      </c>
      <c r="E36" s="11" t="s">
        <v>13</v>
      </c>
      <c r="F36" s="8">
        <v>266</v>
      </c>
      <c r="G36" s="5">
        <v>191</v>
      </c>
      <c r="H36" s="5"/>
      <c r="I36" s="12">
        <v>-75</v>
      </c>
      <c r="J36" s="7">
        <v>244.06</v>
      </c>
      <c r="K36" s="7">
        <v>246.06</v>
      </c>
      <c r="L36" s="7">
        <v>253.95</v>
      </c>
      <c r="M36" s="7">
        <v>250.45</v>
      </c>
      <c r="N36" s="7">
        <v>248.63</v>
      </c>
    </row>
    <row r="37" spans="1:14" x14ac:dyDescent="0.2">
      <c r="A37" s="14" t="s">
        <v>15</v>
      </c>
      <c r="B37" s="14" t="s">
        <v>96</v>
      </c>
      <c r="C37" s="14" t="s">
        <v>38</v>
      </c>
      <c r="D37" s="14" t="s">
        <v>73</v>
      </c>
      <c r="E37" s="11" t="s">
        <v>13</v>
      </c>
      <c r="F37" s="8">
        <v>375</v>
      </c>
      <c r="G37" s="5">
        <v>257</v>
      </c>
      <c r="H37" s="5"/>
      <c r="I37" s="12">
        <v>-118</v>
      </c>
      <c r="J37" s="7">
        <v>123.26</v>
      </c>
      <c r="K37" s="7">
        <v>154.5</v>
      </c>
      <c r="L37" s="7">
        <v>156.93</v>
      </c>
      <c r="M37" s="7">
        <v>123.88</v>
      </c>
      <c r="N37" s="7">
        <v>139.63999999999999</v>
      </c>
    </row>
    <row r="38" spans="1:14" x14ac:dyDescent="0.2">
      <c r="A38" s="14" t="s">
        <v>16</v>
      </c>
      <c r="B38" s="14" t="s">
        <v>100</v>
      </c>
      <c r="C38" s="14" t="s">
        <v>39</v>
      </c>
      <c r="D38" s="14" t="s">
        <v>74</v>
      </c>
      <c r="E38" s="11" t="s">
        <v>13</v>
      </c>
      <c r="F38" s="16">
        <v>2250</v>
      </c>
      <c r="G38" s="5">
        <v>2250</v>
      </c>
      <c r="H38" s="5"/>
      <c r="I38" s="12" t="s">
        <v>108</v>
      </c>
      <c r="J38" s="7">
        <v>426.49</v>
      </c>
      <c r="K38" s="7">
        <v>487.42</v>
      </c>
      <c r="L38" s="7">
        <v>368.99</v>
      </c>
      <c r="M38" s="7">
        <v>352.49</v>
      </c>
      <c r="N38" s="7">
        <v>408.85</v>
      </c>
    </row>
    <row r="39" spans="1:14" ht="13.5" thickBot="1" x14ac:dyDescent="0.25">
      <c r="A39" s="9" t="s">
        <v>16</v>
      </c>
      <c r="B39" s="9" t="s">
        <v>100</v>
      </c>
      <c r="C39" s="9" t="s">
        <v>40</v>
      </c>
      <c r="D39" s="9" t="s">
        <v>75</v>
      </c>
      <c r="E39" s="21" t="s">
        <v>13</v>
      </c>
      <c r="F39" s="22">
        <v>844</v>
      </c>
      <c r="G39" s="15">
        <v>844</v>
      </c>
      <c r="H39" s="15"/>
      <c r="I39" s="23" t="s">
        <v>108</v>
      </c>
      <c r="J39" s="17">
        <v>351.6</v>
      </c>
      <c r="K39" s="17">
        <v>387.14</v>
      </c>
      <c r="L39" s="17">
        <v>341.6</v>
      </c>
      <c r="M39" s="17">
        <v>385.32</v>
      </c>
      <c r="N39" s="17">
        <v>366.42</v>
      </c>
    </row>
    <row r="40" spans="1:14" ht="13.5" thickTop="1" x14ac:dyDescent="0.2">
      <c r="A40" s="18" t="s">
        <v>104</v>
      </c>
      <c r="B40" s="18"/>
      <c r="C40" s="18"/>
      <c r="D40" s="18"/>
      <c r="E40" s="19"/>
      <c r="F40" s="2">
        <v>45449</v>
      </c>
      <c r="G40" s="2">
        <v>35312</v>
      </c>
      <c r="H40" s="2">
        <v>377</v>
      </c>
      <c r="I40" s="3">
        <v>-10137</v>
      </c>
      <c r="J40" s="20">
        <v>18163.060000000001</v>
      </c>
      <c r="K40" s="20">
        <v>19684.409999999996</v>
      </c>
      <c r="L40" s="20">
        <v>19865.239999999998</v>
      </c>
      <c r="M40" s="20">
        <v>18679.55</v>
      </c>
      <c r="N40" s="20">
        <v>19102.459999999992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2020-12-01T17:53:13Z</dcterms:created>
  <dcterms:modified xsi:type="dcterms:W3CDTF">2021-05-04T19:25:38Z</dcterms:modified>
</cp:coreProperties>
</file>