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C4044056-76AB-41B7-8C40-9AAF0A8899C6}" xr6:coauthVersionLast="47" xr6:coauthVersionMax="47" xr10:uidLastSave="{00000000-0000-0000-0000-000000000000}"/>
  <workbookProtection workbookAlgorithmName="SHA-512" workbookHashValue="eLjVoPN+54+lj00I5z9y9AYI8qyXxYgkboF6S9kGbX540v2j/+iPkNxbwZheTcpnRc7E89YFgM91Hp9fqhTydg==" workbookSaltValue="fwUM2WdISV7Y4/hqzFfsWw==" workbookSpinCount="100000" lockStructure="1"/>
  <bookViews>
    <workbookView xWindow="-120" yWindow="-120" windowWidth="29040" windowHeight="1584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F9" i="3"/>
  <c r="F41" i="1"/>
  <c r="E41" i="1" s="1"/>
  <c r="F38" i="1"/>
  <c r="F39" i="4" l="1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38" i="3" l="1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37" i="1"/>
  <c r="F44" i="1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<sst xmlns="http://schemas.openxmlformats.org/spreadsheetml/2006/main" count="635" uniqueCount="558">
  <si>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</si>
  <si>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</si>
  <si>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</si>
  <si>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</si>
  <si>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</si>
  <si>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</si>
  <si>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</si>
  <si>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</si>
  <si>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</si>
  <si>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</si>
  <si>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</si>
  <si>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</si>
  <si>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</si>
  <si>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</si>
  <si>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</si>
  <si>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</si>
  <si>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</si>
  <si>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</si>
  <si>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</si>
  <si>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</si>
  <si>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</si>
  <si>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</si>
  <si>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</si>
  <si>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</si>
  <si>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</si>
  <si>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</si>
  <si>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</si>
  <si>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</si>
  <si>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</si>
  <si>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</si>
  <si>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</si>
  <si>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</si>
  <si>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</si>
  <si>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</si>
  <si>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</si>
  <si>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</si>
  <si>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</si>
  <si>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</si>
  <si>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</si>
  <si>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</si>
  <si>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</si>
  <si>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</si>
  <si>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</si>
  <si>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</si>
  <si>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</si>
  <si>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</si>
  <si>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</si>
  <si>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</si>
  <si>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</si>
  <si>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</si>
  <si>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</si>
  <si>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</si>
  <si>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</si>
  <si>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</si>
  <si>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</si>
  <si>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</si>
  <si>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</si>
  <si>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</si>
  <si>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</si>
  <si>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</si>
  <si>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</si>
  <si>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</si>
  <si>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</si>
  <si>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</si>
  <si>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</si>
  <si>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</si>
  <si>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</si>
  <si>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</si>
  <si>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</si>
  <si>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</si>
  <si>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</si>
  <si>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</si>
  <si>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</si>
  <si>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</si>
  <si>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</si>
  <si>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</si>
  <si>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</si>
  <si>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</si>
  <si>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</si>
  <si>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</si>
  <si>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</si>
  <si>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</si>
  <si>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</si>
  <si>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</si>
  <si>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</si>
  <si>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</si>
  <si>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</si>
  <si>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</si>
  <si>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</si>
  <si>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</si>
  <si>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</si>
  <si>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</si>
  <si>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</si>
  <si>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</si>
  <si>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</si>
  <si>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</si>
  <si>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</si>
  <si>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</si>
  <si>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</si>
  <si>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</si>
  <si>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</si>
  <si>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</si>
  <si>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</si>
  <si>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</si>
  <si>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</si>
  <si>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</si>
  <si>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</si>
  <si>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</si>
  <si>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</si>
  <si>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</si>
  <si>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</si>
  <si>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</si>
  <si>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</si>
  <si>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</si>
  <si>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</si>
  <si>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</si>
  <si>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</si>
  <si>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</si>
  <si>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</si>
  <si>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</si>
  <si>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</si>
  <si>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</si>
  <si>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</si>
  <si>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</si>
  <si>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</si>
  <si>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</si>
  <si>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</si>
  <si>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</si>
  <si>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</si>
  <si>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</si>
  <si>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</si>
  <si>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</si>
  <si>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</si>
  <si>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</si>
  <si>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</si>
  <si>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</si>
  <si>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</si>
  <si>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</si>
  <si>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</si>
  <si>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</si>
  <si>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</si>
  <si>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</si>
  <si>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</si>
  <si>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</si>
  <si>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</si>
  <si>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</si>
  <si>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</si>
  <si>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</si>
  <si>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</si>
  <si>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</si>
  <si>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</si>
  <si>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</si>
  <si>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</si>
  <si>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</si>
  <si>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</si>
  <si>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</si>
  <si>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</si>
  <si>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</si>
  <si>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</si>
  <si>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</si>
  <si>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</si>
  <si>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</si>
  <si>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</si>
  <si>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</si>
  <si>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</si>
  <si>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</si>
  <si>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</si>
  <si>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</si>
  <si>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</si>
  <si>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</si>
  <si>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</si>
  <si>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</si>
  <si>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</si>
  <si>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</si>
  <si>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</si>
  <si>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</si>
  <si>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</si>
  <si>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</si>
  <si>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</si>
  <si>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</si>
  <si>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</si>
  <si>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</si>
  <si>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</si>
  <si>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</si>
  <si>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</si>
  <si>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</si>
  <si>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</si>
  <si>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</si>
  <si>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</si>
  <si>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</si>
  <si>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</si>
  <si>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</si>
  <si>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</si>
  <si>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</si>
  <si>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</si>
  <si>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</si>
  <si>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</si>
  <si>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</si>
  <si>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</si>
  <si>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</si>
  <si>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</si>
  <si>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</si>
  <si>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</si>
  <si>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</si>
  <si>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</si>
  <si>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</si>
  <si>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</si>
  <si>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</si>
  <si>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</si>
  <si>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</si>
  <si>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</si>
  <si>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</si>
  <si>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</si>
  <si>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</si>
  <si>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</si>
  <si>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</si>
  <si>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</si>
  <si>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</si>
  <si>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</si>
  <si>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</si>
  <si>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</si>
  <si>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</si>
  <si>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</si>
  <si>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</si>
  <si>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</si>
  <si>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</si>
  <si>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</si>
  <si>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</si>
  <si>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</si>
  <si>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</si>
  <si>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</si>
  <si>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</si>
  <si>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</si>
  <si>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</si>
  <si>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</si>
  <si>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</si>
  <si>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</si>
  <si>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</si>
  <si>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</si>
  <si>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</si>
  <si>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</si>
  <si>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</si>
  <si>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</si>
  <si>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</si>
  <si>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</si>
  <si>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</si>
  <si>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</si>
  <si>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</si>
  <si>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</si>
  <si>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</si>
  <si>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</si>
  <si>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</si>
  <si>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</si>
  <si>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</si>
  <si>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</si>
  <si>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</si>
  <si>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</si>
  <si>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</si>
  <si>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</si>
  <si>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</si>
  <si>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</si>
  <si>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</si>
  <si>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</si>
  <si>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</si>
  <si>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</si>
  <si>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</si>
  <si>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</si>
  <si>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</si>
  <si>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</si>
  <si>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</si>
  <si>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</si>
  <si>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</si>
  <si>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</si>
  <si>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</si>
  <si>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</si>
  <si>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</si>
  <si>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</si>
  <si>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</si>
  <si>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</si>
  <si>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</si>
  <si>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</si>
  <si>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</si>
  <si>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</si>
  <si>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</si>
  <si>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</si>
  <si>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</si>
  <si>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</si>
  <si>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</si>
  <si>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</si>
  <si>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</si>
  <si>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</si>
  <si>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</si>
  <si>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</si>
  <si>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</si>
  <si>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</si>
  <si>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</si>
  <si>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</si>
  <si>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</si>
  <si>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</si>
  <si>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</si>
  <si>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</si>
  <si>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</si>
  <si>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</si>
  <si>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</si>
  <si>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</si>
  <si>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</si>
  <si>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</si>
  <si>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</si>
  <si>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</si>
  <si>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</si>
  <si>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</si>
  <si>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</si>
  <si>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</si>
  <si>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</si>
  <si>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</si>
  <si>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</si>
  <si>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</si>
  <si>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</si>
  <si>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</si>
  <si>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</si>
  <si>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</si>
  <si>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</si>
  <si>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</si>
  <si>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</si>
  <si>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</si>
  <si>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</si>
  <si>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</si>
  <si>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</si>
  <si>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</si>
  <si>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</si>
  <si>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</si>
  <si>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</si>
  <si>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</si>
  <si>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</si>
  <si>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</si>
  <si>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</si>
  <si>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</si>
  <si>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</si>
  <si>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</si>
  <si>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</si>
  <si>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</si>
  <si>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</si>
  <si>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</si>
  <si>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</si>
  <si>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</si>
  <si>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</si>
  <si>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</si>
  <si>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</si>
  <si>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</si>
  <si>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</si>
  <si>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</si>
  <si>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</si>
  <si>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</si>
  <si>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</si>
  <si>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</si>
  <si>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</si>
  <si>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</si>
  <si>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</si>
  <si>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</si>
  <si>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</si>
  <si>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</si>
  <si>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</si>
  <si>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</si>
  <si>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</si>
  <si>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</si>
  <si>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</si>
  <si>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</si>
  <si>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</si>
  <si>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</si>
  <si>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</si>
  <si>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</si>
  <si>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</si>
  <si>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</si>
  <si>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</si>
  <si>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</si>
  <si>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</si>
  <si>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</si>
  <si>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</si>
  <si>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</si>
  <si>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</si>
  <si>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</si>
  <si>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</si>
  <si>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</si>
  <si>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</si>
  <si>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</si>
  <si>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</si>
  <si>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</si>
  <si>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</si>
  <si>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</si>
  <si>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</si>
  <si>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</si>
  <si>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</si>
  <si>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</si>
  <si>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</si>
  <si>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</si>
  <si>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</si>
  <si>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</si>
  <si>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</si>
  <si>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</si>
  <si>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</si>
  <si>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</si>
  <si>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</si>
  <si>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</si>
  <si>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</si>
  <si>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</si>
  <si>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</si>
  <si>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</si>
  <si>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</si>
  <si>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</si>
  <si>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</si>
  <si>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</si>
  <si>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</si>
  <si>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</si>
  <si>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</si>
  <si>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</si>
  <si>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</si>
  <si>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</si>
  <si>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</si>
  <si>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</si>
  <si>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</si>
  <si>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</si>
  <si>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</si>
  <si>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</si>
  <si>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</si>
  <si>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</si>
  <si>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</si>
  <si>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</si>
  <si>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</si>
  <si>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</si>
  <si>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</si>
  <si>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</si>
  <si>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</si>
  <si>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</si>
  <si>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</si>
  <si>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</si>
  <si>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</si>
  <si>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</si>
  <si>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</si>
  <si>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</si>
  <si>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</si>
  <si>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</si>
  <si>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</si>
  <si>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</si>
  <si>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</si>
  <si>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</si>
  <si>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</si>
  <si>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</si>
  <si>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</si>
  <si>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</si>
  <si>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Department of Youth and Community Development</t>
  </si>
  <si>
    <t>Fiscal Agent:  [   ]YES    [   ]No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</si>
  <si>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</si>
  <si>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</si>
  <si>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</si>
  <si>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</si>
  <si>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</si>
  <si>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</si>
  <si>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</si>
  <si>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</si>
  <si>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</si>
  <si>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</si>
  <si>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</si>
  <si>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</si>
  <si>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</si>
  <si>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</si>
  <si>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</si>
  <si>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</si>
  <si>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</si>
  <si>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</si>
  <si>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</si>
  <si>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</si>
  <si>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</si>
  <si>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</si>
  <si>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</si>
  <si>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</si>
  <si>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</si>
  <si>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</si>
  <si>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</si>
  <si>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</si>
  <si>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</si>
  <si>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</si>
  <si>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</si>
  <si>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</si>
  <si>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</si>
  <si>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</si>
  <si>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</si>
  <si>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</si>
  <si>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</si>
  <si>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</si>
  <si>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</si>
  <si>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</si>
  <si>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</si>
  <si>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</si>
  <si>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</si>
  <si>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</si>
  <si>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</si>
  <si>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</si>
  <si>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</si>
  <si>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</si>
  <si>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</si>
  <si>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</si>
  <si>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</si>
  <si>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</si>
  <si>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</si>
  <si>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</si>
  <si>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</si>
  <si>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</si>
  <si>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</si>
  <si>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</si>
  <si>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</si>
  <si>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</si>
  <si>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</si>
  <si>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</si>
  <si>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</si>
  <si>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</si>
  <si>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</si>
  <si>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</si>
  <si>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</si>
  <si>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</si>
  <si>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</si>
  <si>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</si>
  <si>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</si>
  <si>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</si>
  <si>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</si>
  <si>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</si>
  <si>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</si>
  <si>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</si>
  <si>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</si>
  <si>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</si>
  <si>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</si>
  <si>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</si>
  <si>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</si>
  <si>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</si>
  <si>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</si>
  <si>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</si>
  <si>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</si>
  <si>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</si>
  <si>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</si>
  <si>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</si>
  <si>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</si>
  <si>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</si>
  <si>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</si>
  <si>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</si>
  <si>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</si>
  <si>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</si>
  <si>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</si>
  <si>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</si>
  <si>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</si>
  <si>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</si>
  <si>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Unallocated Funds</t>
  </si>
  <si>
    <t>UNALLOCATED FUNDS</t>
  </si>
  <si>
    <t>PROGRAM BUDGET SUMMARY FY 2024</t>
  </si>
  <si>
    <t>(FY 2024 - 7/1/2023 to 6/30/2024)</t>
  </si>
  <si>
    <t>Revised July 2024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</si>
  <si>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8.25%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</si>
  <si>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13.25%</t>
    </r>
  </si>
  <si>
    <t>* When NOT under DYCD'S Fiscal Agent, the maximum rate is 35% and the minimum rate is 8.25% of the total salaries and wages.</t>
  </si>
  <si>
    <t>SALARIES AND WAGES SUPPORT SHEET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</si>
</sst>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9" fillId="0" borderId="0" xfId="0" applyFont="1"/>
    <xf numFmtId="0" fontId="7" fillId="0" borderId="0" xfId="0" applyFont="1"/>
    <xf numFmtId="0" fontId="10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/>
    <xf numFmtId="0" fontId="7" fillId="0" borderId="0" xfId="0" quotePrefix="1" applyFont="1" applyAlignment="1">
      <alignment horizontal="right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vertical="top"/>
    </xf>
    <xf numFmtId="0" fontId="14" fillId="0" borderId="6" xfId="0" applyFont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centerContinuous" wrapText="1"/>
    </xf>
    <xf numFmtId="0" fontId="16" fillId="0" borderId="0" xfId="0" applyFont="1" applyAlignment="1">
      <alignment horizontal="left"/>
    </xf>
    <xf numFmtId="0" fontId="12" fillId="0" borderId="0" xfId="0" applyFont="1" applyProtection="1">
      <protection locked="0"/>
    </xf>
    <xf numFmtId="7" fontId="19" fillId="0" borderId="0" xfId="0" applyNumberFormat="1" applyFont="1" applyAlignment="1">
      <alignment horizontal="centerContinuous"/>
    </xf>
    <xf numFmtId="7" fontId="12" fillId="0" borderId="0" xfId="0" applyNumberFormat="1" applyFont="1" applyAlignment="1">
      <alignment horizontal="centerContinuous"/>
    </xf>
    <xf numFmtId="7" fontId="14" fillId="0" borderId="7" xfId="0" applyNumberFormat="1" applyFont="1" applyBorder="1" applyAlignment="1">
      <alignment horizontal="center"/>
    </xf>
    <xf numFmtId="7" fontId="11" fillId="4" borderId="3" xfId="0" applyNumberFormat="1" applyFont="1" applyFill="1" applyBorder="1"/>
    <xf numFmtId="7" fontId="12" fillId="0" borderId="0" xfId="0" applyNumberFormat="1" applyFont="1"/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0" fontId="23" fillId="0" borderId="0" xfId="0" applyFont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Border="1" applyProtection="1">
      <protection locked="0"/>
    </xf>
    <xf numFmtId="0" fontId="2" fillId="0" borderId="1" xfId="4" applyFont="1" applyBorder="1" applyAlignment="1">
      <alignment wrapText="1"/>
    </xf>
    <xf numFmtId="0" fontId="32" fillId="0" borderId="0" xfId="0" applyFont="1" applyAlignment="1">
      <alignment horizontal="centerContinuous"/>
    </xf>
    <xf numFmtId="0" fontId="32" fillId="0" borderId="0" xfId="0" applyFont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5" fillId="4" borderId="12" xfId="0" applyFont="1" applyFill="1" applyBorder="1" applyProtection="1">
      <protection locked="0"/>
    </xf>
    <xf numFmtId="0" fontId="7" fillId="7" borderId="16" xfId="0" applyFont="1" applyFill="1" applyBorder="1" applyAlignment="1">
      <alignment vertical="top"/>
    </xf>
    <xf numFmtId="0" fontId="7" fillId="7" borderId="17" xfId="0" applyFont="1" applyFill="1" applyBorder="1" applyAlignment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/>
    <xf numFmtId="0" fontId="36" fillId="4" borderId="12" xfId="0" applyFont="1" applyFill="1" applyBorder="1" applyProtection="1">
      <protection locked="0"/>
    </xf>
    <xf numFmtId="0" fontId="35" fillId="4" borderId="0" xfId="0" applyFont="1" applyFill="1"/>
    <xf numFmtId="0" fontId="32" fillId="0" borderId="0" xfId="0" applyFont="1" applyAlignment="1">
      <alignment horizontal="right"/>
    </xf>
    <xf numFmtId="166" fontId="12" fillId="4" borderId="0" xfId="0" applyNumberFormat="1" applyFont="1" applyFill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2" fillId="4" borderId="0" xfId="0" applyNumberFormat="1" applyFont="1" applyFill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4" fillId="9" borderId="3" xfId="0" applyFont="1" applyFill="1" applyBorder="1" applyAlignment="1">
      <alignment horizontal="centerContinuous" vertical="center"/>
    </xf>
    <xf numFmtId="5" fontId="24" fillId="5" borderId="7" xfId="0" applyNumberFormat="1" applyFont="1" applyFill="1" applyBorder="1"/>
    <xf numFmtId="166" fontId="12" fillId="4" borderId="0" xfId="0" applyNumberFormat="1" applyFont="1" applyFill="1"/>
    <xf numFmtId="0" fontId="42" fillId="0" borderId="0" xfId="0" applyFont="1"/>
    <xf numFmtId="164" fontId="5" fillId="4" borderId="0" xfId="0" applyNumberFormat="1" applyFont="1" applyFill="1" applyAlignment="1">
      <alignment horizontal="left"/>
    </xf>
    <xf numFmtId="0" fontId="14" fillId="0" borderId="0" xfId="0" applyFont="1"/>
    <xf numFmtId="5" fontId="13" fillId="4" borderId="0" xfId="1" applyNumberFormat="1" applyFont="1" applyFill="1" applyBorder="1" applyAlignment="1" applyProtection="1">
      <alignment horizontal="left"/>
    </xf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168" fontId="44" fillId="10" borderId="0" xfId="1" applyNumberFormat="1" applyFont="1" applyFill="1" applyAlignment="1"/>
    <xf numFmtId="168" fontId="44" fillId="11" borderId="0" xfId="1" applyNumberFormat="1" applyFont="1" applyFill="1" applyAlignment="1"/>
    <xf numFmtId="0" fontId="45" fillId="0" borderId="0" xfId="0" applyFont="1"/>
    <xf numFmtId="0" fontId="35" fillId="4" borderId="0" xfId="0" applyFont="1" applyFill="1" applyProtection="1">
      <protection locked="0"/>
    </xf>
    <xf numFmtId="0" fontId="36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24" fillId="0" borderId="12" xfId="0" applyFont="1" applyBorder="1" applyAlignment="1">
      <alignment horizontal="left"/>
    </xf>
    <xf numFmtId="166" fontId="24" fillId="0" borderId="0" xfId="0" applyNumberFormat="1" applyFont="1"/>
    <xf numFmtId="166" fontId="24" fillId="0" borderId="12" xfId="0" applyNumberFormat="1" applyFont="1" applyBorder="1" applyAlignment="1">
      <alignment horizontal="right"/>
    </xf>
    <xf numFmtId="0" fontId="13" fillId="4" borderId="0" xfId="0" applyFont="1" applyFill="1" applyProtection="1">
      <protection locked="0"/>
    </xf>
    <xf numFmtId="166" fontId="24" fillId="0" borderId="0" xfId="0" applyNumberFormat="1" applyFont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24" fillId="0" borderId="20" xfId="0" applyFont="1" applyBorder="1" applyProtection="1">
      <protection locked="0"/>
    </xf>
    <xf numFmtId="166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right"/>
    </xf>
    <xf numFmtId="0" fontId="4" fillId="7" borderId="21" xfId="0" applyFont="1" applyFill="1" applyBorder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7" fillId="7" borderId="25" xfId="0" applyFont="1" applyFill="1" applyBorder="1"/>
    <xf numFmtId="0" fontId="7" fillId="7" borderId="26" xfId="0" applyFont="1" applyFill="1" applyBorder="1"/>
    <xf numFmtId="0" fontId="4" fillId="7" borderId="16" xfId="0" applyFont="1" applyFill="1" applyBorder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2" fillId="0" borderId="27" xfId="0" applyFont="1" applyBorder="1" applyAlignment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/>
    <xf numFmtId="0" fontId="43" fillId="4" borderId="28" xfId="0" applyFont="1" applyFill="1" applyBorder="1" applyAlignment="1" applyProtection="1">
      <alignment horizontal="left"/>
      <protection locked="0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/>
    <xf numFmtId="0" fontId="11" fillId="4" borderId="29" xfId="0" applyFont="1" applyFill="1" applyBorder="1"/>
    <xf numFmtId="7" fontId="11" fillId="4" borderId="29" xfId="0" applyNumberFormat="1" applyFont="1" applyFill="1" applyBorder="1"/>
    <xf numFmtId="5" fontId="11" fillId="4" borderId="3" xfId="0" applyNumberFormat="1" applyFont="1" applyFill="1" applyBorder="1"/>
    <xf numFmtId="5" fontId="11" fillId="4" borderId="29" xfId="0" applyNumberFormat="1" applyFont="1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166" fontId="14" fillId="3" borderId="0" xfId="0" applyNumberFormat="1" applyFont="1" applyFill="1"/>
    <xf numFmtId="0" fontId="2" fillId="3" borderId="27" xfId="0" applyFont="1" applyFill="1" applyBorder="1" applyAlignment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Alignment="1">
      <alignment horizontal="center"/>
    </xf>
    <xf numFmtId="0" fontId="2" fillId="3" borderId="0" xfId="3" applyFill="1"/>
    <xf numFmtId="166" fontId="14" fillId="0" borderId="18" xfId="0" applyNumberFormat="1" applyFont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47" fillId="4" borderId="0" xfId="0" applyFont="1" applyFill="1" applyAlignment="1" applyProtection="1">
      <alignment horizontal="left"/>
      <protection locked="0"/>
    </xf>
    <xf numFmtId="166" fontId="11" fillId="3" borderId="0" xfId="0" applyNumberFormat="1" applyFont="1" applyFill="1" applyAlignment="1" applyProtection="1">
      <alignment horizontal="right"/>
      <protection locked="0"/>
    </xf>
    <xf numFmtId="0" fontId="2" fillId="3" borderId="31" xfId="0" applyFont="1" applyFill="1" applyBorder="1" applyAlignment="1">
      <alignment horizontal="left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/>
    <xf numFmtId="0" fontId="12" fillId="5" borderId="0" xfId="0" applyFont="1" applyFill="1"/>
    <xf numFmtId="7" fontId="20" fillId="5" borderId="0" xfId="0" applyNumberFormat="1" applyFont="1" applyFill="1" applyAlignment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Font="1" applyFill="1" applyBorder="1" applyProtection="1">
      <protection locked="0"/>
    </xf>
    <xf numFmtId="9" fontId="24" fillId="0" borderId="4" xfId="5" applyFont="1" applyFill="1" applyBorder="1" applyProtection="1"/>
    <xf numFmtId="166" fontId="50" fillId="2" borderId="4" xfId="0" applyNumberFormat="1" applyFont="1" applyFill="1" applyBorder="1"/>
    <xf numFmtId="166" fontId="50" fillId="0" borderId="0" xfId="0" applyNumberFormat="1" applyFont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Continuous" wrapText="1"/>
    </xf>
    <xf numFmtId="166" fontId="51" fillId="0" borderId="0" xfId="0" applyNumberFormat="1" applyFont="1" applyAlignment="1">
      <alignment wrapText="1"/>
    </xf>
    <xf numFmtId="166" fontId="52" fillId="0" borderId="0" xfId="0" applyNumberFormat="1" applyFont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1" fillId="3" borderId="0" xfId="3" applyFont="1" applyFill="1"/>
    <xf numFmtId="0" fontId="3" fillId="0" borderId="1" xfId="4" applyFont="1" applyBorder="1" applyAlignment="1">
      <alignment wrapText="1"/>
    </xf>
    <xf numFmtId="166" fontId="5" fillId="0" borderId="0" xfId="0" applyNumberFormat="1" applyFont="1" applyAlignment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1" fillId="4" borderId="29" xfId="0" applyFont="1" applyFill="1" applyBorder="1" applyAlignment="1">
      <alignment horizontal="centerContinuous" vertical="center"/>
    </xf>
    <xf numFmtId="0" fontId="14" fillId="9" borderId="29" xfId="0" applyFont="1" applyFill="1" applyBorder="1" applyAlignment="1">
      <alignment horizontal="centerContinuous" vertical="center"/>
    </xf>
    <xf numFmtId="0" fontId="11" fillId="4" borderId="39" xfId="0" applyFont="1" applyFill="1" applyBorder="1"/>
    <xf numFmtId="0" fontId="9" fillId="3" borderId="0" xfId="0" applyFont="1" applyFill="1"/>
    <xf numFmtId="0" fontId="3" fillId="0" borderId="0" xfId="0" applyFont="1" applyAlignment="1">
      <alignment horizontal="left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0" fillId="3" borderId="0" xfId="0" applyFill="1" applyAlignment="1">
      <alignment horizontal="centerContinuous"/>
    </xf>
    <xf numFmtId="0" fontId="38" fillId="3" borderId="0" xfId="0" applyFont="1" applyFill="1" applyAlignment="1">
      <alignment horizontal="centerContinuous"/>
    </xf>
    <xf numFmtId="0" fontId="9" fillId="3" borderId="0" xfId="3" applyFont="1" applyFill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55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59" fillId="0" borderId="0" xfId="0" applyFont="1" applyAlignment="1">
      <alignment horizontal="centerContinuous" wrapText="1"/>
    </xf>
    <xf numFmtId="0" fontId="58" fillId="0" borderId="0" xfId="0" applyFont="1" applyAlignment="1">
      <alignment horizontal="centerContinuous"/>
    </xf>
    <xf numFmtId="168" fontId="56" fillId="15" borderId="51" xfId="1" applyNumberFormat="1" applyFont="1" applyFill="1" applyBorder="1" applyAlignment="1">
      <alignment horizontal="right"/>
    </xf>
    <xf numFmtId="0" fontId="56" fillId="0" borderId="0" xfId="0" applyFont="1"/>
    <xf numFmtId="10" fontId="60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Protection="1">
      <protection locked="0"/>
    </xf>
    <xf numFmtId="166" fontId="27" fillId="0" borderId="0" xfId="0" applyNumberFormat="1" applyFont="1"/>
    <xf numFmtId="166" fontId="61" fillId="0" borderId="0" xfId="0" applyNumberFormat="1" applyFont="1" applyProtection="1">
      <protection locked="0"/>
    </xf>
    <xf numFmtId="165" fontId="27" fillId="0" borderId="4" xfId="0" applyNumberFormat="1" applyFont="1" applyBorder="1" applyProtection="1">
      <protection locked="0"/>
    </xf>
    <xf numFmtId="0" fontId="57" fillId="0" borderId="0" xfId="0" applyFont="1"/>
    <xf numFmtId="0" fontId="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0" fillId="7" borderId="41" xfId="0" applyFont="1" applyFill="1" applyBorder="1" applyAlignment="1">
      <alignment horizontal="left" vertical="top" wrapText="1"/>
    </xf>
    <xf numFmtId="0" fontId="10" fillId="7" borderId="42" xfId="0" applyFont="1" applyFill="1" applyBorder="1" applyAlignment="1">
      <alignment horizontal="left" vertical="top" wrapText="1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39" fillId="0" borderId="0" xfId="0" applyFont="1" applyAlignment="1">
      <alignment horizontal="center"/>
    </xf>
    <xf numFmtId="0" fontId="5" fillId="4" borderId="18" xfId="0" applyFont="1" applyFill="1" applyBorder="1" applyProtection="1"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8" fillId="4" borderId="18" xfId="2" applyFont="1" applyFill="1" applyBorder="1" applyAlignment="1" applyProtection="1">
      <alignment horizontal="left"/>
      <protection locked="0"/>
    </xf>
    <xf numFmtId="0" fontId="48" fillId="4" borderId="18" xfId="0" applyFont="1" applyFill="1" applyBorder="1" applyAlignment="1" applyProtection="1">
      <alignment horizontal="left"/>
      <protection locked="0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24" fillId="4" borderId="43" xfId="0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1" fillId="0" borderId="29" xfId="0" applyFont="1" applyBorder="1" applyAlignment="1">
      <alignment horizontal="center"/>
    </xf>
    <xf numFmtId="0" fontId="49" fillId="11" borderId="50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43" fillId="4" borderId="28" xfId="0" applyFont="1" applyFill="1" applyBorder="1" applyAlignment="1" applyProtection="1">
      <alignment horizontal="left"/>
      <protection locked="0"/>
    </xf>
    <xf numFmtId="0" fontId="43" fillId="4" borderId="27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32" fillId="0" borderId="28" xfId="0" applyFont="1" applyBorder="1" applyAlignment="1" applyProtection="1">
      <alignment horizontal="left"/>
      <protection locked="0"/>
    </xf>
    <xf numFmtId="0" fontId="32" fillId="0" borderId="18" xfId="0" applyFont="1" applyBorder="1" applyAlignment="1" applyProtection="1">
      <alignment horizontal="left"/>
      <protection locked="0"/>
    </xf>
    <xf numFmtId="0" fontId="32" fillId="0" borderId="27" xfId="0" applyFont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center"/>
    </xf>
    <xf numFmtId="0" fontId="18" fillId="0" borderId="18" xfId="0" applyFont="1" applyBorder="1" applyAlignment="1" applyProtection="1">
      <alignment horizontal="left"/>
      <protection locked="0"/>
    </xf>
    <xf numFmtId="0" fontId="32" fillId="0" borderId="12" xfId="0" applyFont="1" applyBorder="1" applyProtection="1">
      <protection locked="0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166" fontId="14" fillId="3" borderId="12" xfId="0" applyNumberFormat="1" applyFont="1" applyFill="1" applyBorder="1" applyAlignment="1">
      <alignment horizontal="left"/>
    </xf>
    <xf numFmtId="0" fontId="47" fillId="4" borderId="28" xfId="0" applyFont="1" applyFill="1" applyBorder="1" applyProtection="1">
      <protection locked="0"/>
    </xf>
    <xf numFmtId="0" fontId="47" fillId="4" borderId="27" xfId="0" applyFont="1" applyFill="1" applyBorder="1" applyProtection="1">
      <protection locked="0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0" fontId="47" fillId="4" borderId="0" xfId="0" applyFont="1" applyFill="1" applyAlignment="1" applyProtection="1">
      <alignment horizontal="left"/>
      <protection locked="0"/>
    </xf>
    <xf numFmtId="166" fontId="27" fillId="0" borderId="0" xfId="0" applyNumberFormat="1" applyFont="1" applyBorder="1" applyProtection="1">
      <protection locked="0"/>
    </xf>
    <xf numFmtId="166" fontId="27" fillId="0" borderId="0" xfId="0" applyNumberFormat="1" applyFont="1" applyFill="1" applyBorder="1" applyProtection="1">
      <protection hidden="1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G58"/>
  <sheetViews>
    <sheetView showGridLines="0" showZeros="0" tabSelected="1" defaultGridColor="0" view="pageBreakPreview" colorId="22" zoomScale="70" zoomScaleNormal="70" zoomScaleSheetLayoutView="70" workbookViewId="0">
      <selection activeCell="V21" sqref="V21"/>
    </sheetView>
  </sheetViews>
  <sheetFormatPr defaultColWidth="11.44140625" defaultRowHeight="15" x14ac:dyDescent="0.2"/>
  <cols>
    <col min="1" max="1" width="13.77734375" style="88" customWidth="1"/>
    <col min="2" max="2" width="13.109375" style="88" customWidth="1"/>
    <col min="3" max="3" width="11.88671875" style="88" customWidth="1"/>
    <col min="4" max="4" width="14.109375" style="88" customWidth="1"/>
    <col min="5" max="7" width="17.77734375" style="88" customWidth="1"/>
    <col min="8" max="16384" width="11.44140625" style="88"/>
  </cols>
  <sheetData>
    <row r="1" spans="1:7" ht="18" x14ac:dyDescent="0.25">
      <c r="A1" s="256" t="s">
        <v>449</v>
      </c>
      <c r="B1" s="256"/>
      <c r="C1" s="256"/>
      <c r="D1" s="256"/>
      <c r="E1" s="256"/>
      <c r="F1" s="256"/>
      <c r="G1" s="256"/>
    </row>
    <row r="2" spans="1:7" ht="19.899999999999999" customHeight="1" x14ac:dyDescent="0.3">
      <c r="A2" s="262" t="s">
        <v>551</v>
      </c>
      <c r="B2" s="256"/>
      <c r="C2" s="256"/>
      <c r="D2" s="256"/>
      <c r="E2" s="256"/>
      <c r="F2" s="256"/>
      <c r="G2" s="256"/>
    </row>
    <row r="3" spans="1:7" ht="24.95" customHeight="1" x14ac:dyDescent="0.25">
      <c r="A3" s="257" t="s">
        <v>552</v>
      </c>
      <c r="B3" s="257"/>
      <c r="C3" s="257"/>
      <c r="D3" s="257"/>
      <c r="E3" s="257"/>
      <c r="F3" s="257"/>
      <c r="G3" s="257"/>
    </row>
    <row r="4" spans="1:7" s="91" customFormat="1" ht="24.95" customHeight="1" x14ac:dyDescent="0.3">
      <c r="A4" s="129" t="s">
        <v>553</v>
      </c>
      <c r="B4" s="88"/>
      <c r="C4" s="89"/>
      <c r="D4" s="89"/>
      <c r="E4" s="89"/>
      <c r="F4" s="1" t="s">
        <v>46</v>
      </c>
      <c r="G4" s="90"/>
    </row>
    <row r="5" spans="1:7" s="91" customFormat="1" ht="24.95" customHeight="1" x14ac:dyDescent="0.3">
      <c r="B5" s="1" t="s">
        <v>45</v>
      </c>
      <c r="C5" s="88"/>
      <c r="D5" s="260"/>
      <c r="E5" s="260"/>
      <c r="F5" s="1" t="s">
        <v>47</v>
      </c>
      <c r="G5" s="90"/>
    </row>
    <row r="6" spans="1:7" s="91" customFormat="1" ht="24.95" customHeight="1" x14ac:dyDescent="0.3">
      <c r="B6" s="1"/>
      <c r="C6" s="1"/>
      <c r="D6" s="88"/>
      <c r="E6" s="88"/>
      <c r="F6" s="1" t="s">
        <v>55</v>
      </c>
      <c r="G6" s="157"/>
    </row>
    <row r="7" spans="1:7" ht="24" customHeight="1" thickBot="1" x14ac:dyDescent="0.3">
      <c r="A7" s="1" t="s">
        <v>48</v>
      </c>
      <c r="B7" s="260"/>
      <c r="C7" s="260"/>
      <c r="D7" s="260"/>
      <c r="E7" s="260"/>
      <c r="F7" s="1"/>
    </row>
    <row r="8" spans="1:7" ht="23.25" customHeight="1" x14ac:dyDescent="0.25">
      <c r="A8" s="1" t="s">
        <v>0</v>
      </c>
      <c r="B8" s="261"/>
      <c r="C8" s="261"/>
      <c r="D8" s="261"/>
      <c r="E8" s="264"/>
      <c r="F8" s="258" t="s">
        <v>514</v>
      </c>
      <c r="G8" s="259"/>
    </row>
    <row r="9" spans="1:7" ht="23.25" customHeight="1" x14ac:dyDescent="0.25">
      <c r="A9" s="1"/>
      <c r="B9" s="261"/>
      <c r="C9" s="261"/>
      <c r="D9" s="261"/>
      <c r="E9" s="264"/>
      <c r="F9" s="93"/>
      <c r="G9" s="94"/>
    </row>
    <row r="10" spans="1:7" ht="23.25" customHeight="1" x14ac:dyDescent="0.25">
      <c r="A10" s="1" t="s">
        <v>49</v>
      </c>
      <c r="B10" s="261"/>
      <c r="C10" s="261"/>
      <c r="D10" s="17" t="s">
        <v>76</v>
      </c>
      <c r="E10" s="156"/>
      <c r="F10" s="151" t="s">
        <v>2</v>
      </c>
      <c r="G10" s="152" t="s">
        <v>1</v>
      </c>
    </row>
    <row r="11" spans="1:7" ht="23.25" customHeight="1" x14ac:dyDescent="0.25">
      <c r="A11" s="1" t="s">
        <v>516</v>
      </c>
      <c r="B11" s="263"/>
      <c r="C11" s="263"/>
      <c r="D11" s="17" t="s">
        <v>77</v>
      </c>
      <c r="E11" s="156"/>
      <c r="F11" s="153"/>
      <c r="G11" s="154"/>
    </row>
    <row r="12" spans="1:7" ht="23.25" customHeight="1" x14ac:dyDescent="0.25">
      <c r="A12" s="1" t="s">
        <v>517</v>
      </c>
      <c r="B12" s="265"/>
      <c r="C12" s="266"/>
      <c r="D12" s="17"/>
      <c r="E12" s="136"/>
      <c r="F12" s="146" t="s">
        <v>450</v>
      </c>
      <c r="G12" s="147"/>
    </row>
    <row r="13" spans="1:7" ht="24" customHeight="1" x14ac:dyDescent="0.25">
      <c r="A13" s="1" t="s">
        <v>50</v>
      </c>
      <c r="B13" s="261"/>
      <c r="C13" s="261"/>
      <c r="D13" s="17" t="s">
        <v>77</v>
      </c>
      <c r="E13" s="156"/>
      <c r="F13" s="146" t="s">
        <v>79</v>
      </c>
      <c r="G13" s="148"/>
    </row>
    <row r="14" spans="1:7" ht="24" customHeight="1" thickBot="1" x14ac:dyDescent="0.3">
      <c r="A14" s="1" t="s">
        <v>517</v>
      </c>
      <c r="B14" s="265"/>
      <c r="C14" s="266"/>
      <c r="D14" s="17"/>
      <c r="E14" s="136"/>
      <c r="F14" s="149"/>
      <c r="G14" s="150"/>
    </row>
    <row r="15" spans="1:7" ht="24.95" customHeight="1" x14ac:dyDescent="0.25">
      <c r="A15" s="1" t="s">
        <v>51</v>
      </c>
      <c r="B15" s="261"/>
      <c r="C15" s="261"/>
      <c r="D15" s="26" t="s">
        <v>52</v>
      </c>
      <c r="E15" s="156"/>
      <c r="F15" s="145"/>
      <c r="G15" s="136"/>
    </row>
    <row r="16" spans="1:7" ht="24.95" customHeight="1" x14ac:dyDescent="0.25">
      <c r="A16" s="24" t="s">
        <v>54</v>
      </c>
      <c r="B16" s="120"/>
      <c r="C16" s="95"/>
      <c r="D16" s="26" t="s">
        <v>53</v>
      </c>
      <c r="E16" s="95"/>
      <c r="F16" s="145"/>
      <c r="G16" s="136"/>
    </row>
    <row r="17" spans="1:7" ht="19.899999999999999" customHeight="1" x14ac:dyDescent="0.25">
      <c r="A17" s="27" t="s">
        <v>56</v>
      </c>
      <c r="C17" s="158"/>
      <c r="E17" s="27" t="s">
        <v>456</v>
      </c>
      <c r="G17" s="123">
        <v>0</v>
      </c>
    </row>
    <row r="18" spans="1:7" ht="19.899999999999999" customHeight="1" x14ac:dyDescent="0.25">
      <c r="A18" s="24" t="s">
        <v>518</v>
      </c>
      <c r="B18" s="121"/>
      <c r="C18" s="126"/>
      <c r="D18" s="124"/>
      <c r="E18" s="27"/>
      <c r="F18" s="121"/>
      <c r="G18" s="122"/>
    </row>
    <row r="19" spans="1:7" ht="7.5" customHeight="1" x14ac:dyDescent="0.25">
      <c r="A19" s="27"/>
      <c r="B19" s="121"/>
      <c r="C19" s="122"/>
      <c r="E19" s="27"/>
      <c r="F19" s="121"/>
      <c r="G19" s="122"/>
    </row>
    <row r="20" spans="1:7" ht="19.899999999999999" customHeight="1" x14ac:dyDescent="0.25">
      <c r="E20" s="3" t="s">
        <v>62</v>
      </c>
      <c r="F20" s="3" t="s">
        <v>4</v>
      </c>
      <c r="G20" s="3" t="s">
        <v>36</v>
      </c>
    </row>
    <row r="21" spans="1:7" ht="19.899999999999999" customHeight="1" thickBot="1" x14ac:dyDescent="0.25">
      <c r="A21" s="4" t="s">
        <v>5</v>
      </c>
      <c r="B21" s="5" t="s">
        <v>6</v>
      </c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88" t="s">
        <v>10</v>
      </c>
      <c r="E22" s="197">
        <f>F22</f>
        <v>0</v>
      </c>
      <c r="F22" s="198">
        <f>'Salary-Page 2'!J42</f>
        <v>0</v>
      </c>
      <c r="G22" s="199"/>
    </row>
    <row r="23" spans="1:7" ht="19.899999999999999" customHeight="1" thickTop="1" thickBot="1" x14ac:dyDescent="0.3">
      <c r="A23" s="2" t="s">
        <v>11</v>
      </c>
      <c r="B23" s="88" t="s">
        <v>454</v>
      </c>
      <c r="E23" s="197">
        <f>'Fringe-Non staff Serv-Page 3'!E11</f>
        <v>0</v>
      </c>
      <c r="F23" s="200">
        <f>'Fringe-Non staff Serv-Page 3'!F11</f>
        <v>0</v>
      </c>
      <c r="G23" s="199"/>
    </row>
    <row r="24" spans="1:7" ht="19.899999999999999" customHeight="1" thickTop="1" thickBot="1" x14ac:dyDescent="0.3">
      <c r="A24" s="2" t="s">
        <v>12</v>
      </c>
      <c r="B24" s="88" t="s">
        <v>458</v>
      </c>
      <c r="C24" s="7"/>
      <c r="E24" s="198">
        <f>G24</f>
        <v>0</v>
      </c>
      <c r="F24" s="199"/>
      <c r="G24" s="201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E25" s="202">
        <f>SUM(E22:E24)</f>
        <v>0</v>
      </c>
      <c r="F25" s="203">
        <f>SUM(F22:F23)</f>
        <v>0</v>
      </c>
      <c r="G25" s="202">
        <f>G24</f>
        <v>0</v>
      </c>
    </row>
    <row r="26" spans="1:7" ht="19.899999999999999" customHeight="1" thickBot="1" x14ac:dyDescent="0.25">
      <c r="A26" s="8"/>
      <c r="B26" s="5" t="s">
        <v>466</v>
      </c>
      <c r="E26" s="204"/>
      <c r="F26" s="204"/>
      <c r="G26" s="204"/>
    </row>
    <row r="27" spans="1:7" ht="19.899999999999999" customHeight="1" thickTop="1" thickBot="1" x14ac:dyDescent="0.3">
      <c r="A27" s="144" t="s">
        <v>471</v>
      </c>
      <c r="B27" s="88" t="s">
        <v>465</v>
      </c>
      <c r="E27" s="197">
        <f>F27</f>
        <v>0</v>
      </c>
      <c r="F27" s="198">
        <f>'Fringe-Non staff Serv-Page 3'!F19</f>
        <v>0</v>
      </c>
      <c r="G27" s="199"/>
    </row>
    <row r="28" spans="1:7" ht="19.899999999999999" customHeight="1" thickTop="1" thickBot="1" x14ac:dyDescent="0.3">
      <c r="A28" s="144" t="s">
        <v>472</v>
      </c>
      <c r="B28" s="21" t="s">
        <v>531</v>
      </c>
      <c r="E28" s="197">
        <f>F28</f>
        <v>0</v>
      </c>
      <c r="F28" s="198">
        <f>'Fringe-Non staff Serv-Page 3'!F27</f>
        <v>0</v>
      </c>
      <c r="G28" s="199"/>
    </row>
    <row r="29" spans="1:7" ht="19.899999999999999" customHeight="1" thickTop="1" thickBot="1" x14ac:dyDescent="0.3">
      <c r="A29" s="144" t="s">
        <v>473</v>
      </c>
      <c r="B29" s="88" t="s">
        <v>17</v>
      </c>
      <c r="E29" s="197">
        <f>F29</f>
        <v>0</v>
      </c>
      <c r="F29" s="198">
        <f>+'Fringe-Non staff Serv-Page 3'!F33</f>
        <v>0</v>
      </c>
      <c r="G29" s="199"/>
    </row>
    <row r="30" spans="1:7" ht="19.899999999999999" customHeight="1" thickTop="1" thickBot="1" x14ac:dyDescent="0.3">
      <c r="A30" s="144" t="s">
        <v>474</v>
      </c>
      <c r="B30" s="88" t="s">
        <v>469</v>
      </c>
      <c r="E30" s="197">
        <f>F30</f>
        <v>0</v>
      </c>
      <c r="F30" s="198">
        <f>+'Fringe-Non staff Serv-Page 3'!F38</f>
        <v>0</v>
      </c>
      <c r="G30" s="199"/>
    </row>
    <row r="31" spans="1:7" ht="19.899999999999999" customHeight="1" thickTop="1" thickBot="1" x14ac:dyDescent="0.3">
      <c r="A31" s="144" t="s">
        <v>475</v>
      </c>
      <c r="B31" s="88" t="s">
        <v>470</v>
      </c>
      <c r="E31" s="197">
        <f>F31</f>
        <v>0</v>
      </c>
      <c r="F31" s="198">
        <f>+'Fringe-Non staff Serv-Page 3'!F44</f>
        <v>0</v>
      </c>
      <c r="G31" s="199"/>
    </row>
    <row r="32" spans="1:7" ht="19.899999999999999" customHeight="1" thickTop="1" thickBot="1" x14ac:dyDescent="0.3">
      <c r="A32" s="24" t="s">
        <v>467</v>
      </c>
      <c r="E32" s="202">
        <f>SUM(E27:E31)</f>
        <v>0</v>
      </c>
      <c r="F32" s="205">
        <f>SUM(F27:F31)</f>
        <v>0</v>
      </c>
      <c r="G32" s="199"/>
    </row>
    <row r="33" spans="1:7" ht="19.899999999999999" customHeight="1" thickBot="1" x14ac:dyDescent="0.25">
      <c r="A33" s="8"/>
      <c r="B33" s="5" t="s">
        <v>18</v>
      </c>
      <c r="E33" s="204"/>
      <c r="F33" s="204"/>
      <c r="G33" s="204"/>
    </row>
    <row r="34" spans="1:7" ht="19.899999999999999" customHeight="1" thickBot="1" x14ac:dyDescent="0.3">
      <c r="A34" s="2" t="s">
        <v>19</v>
      </c>
      <c r="B34" s="88" t="s">
        <v>20</v>
      </c>
      <c r="E34" s="197">
        <f>+F34</f>
        <v>0</v>
      </c>
      <c r="F34" s="198">
        <f>+'OTPS-Page4'!F11</f>
        <v>0</v>
      </c>
      <c r="G34" s="206"/>
    </row>
    <row r="35" spans="1:7" ht="19.899999999999999" customHeight="1" thickBot="1" x14ac:dyDescent="0.3">
      <c r="A35" s="2" t="s">
        <v>21</v>
      </c>
      <c r="B35" s="88" t="s">
        <v>22</v>
      </c>
      <c r="E35" s="197">
        <f t="shared" ref="E35:E40" si="0">F35</f>
        <v>0</v>
      </c>
      <c r="F35" s="198">
        <f>'OTPS-Page4'!G15</f>
        <v>0</v>
      </c>
      <c r="G35" s="206"/>
    </row>
    <row r="36" spans="1:7" ht="19.899999999999999" customHeight="1" thickBot="1" x14ac:dyDescent="0.3">
      <c r="A36" s="2" t="s">
        <v>23</v>
      </c>
      <c r="B36" s="88" t="s">
        <v>24</v>
      </c>
      <c r="E36" s="197">
        <f t="shared" si="0"/>
        <v>0</v>
      </c>
      <c r="F36" s="198">
        <f>'OTPS-Page4'!G24</f>
        <v>0</v>
      </c>
      <c r="G36" s="206"/>
    </row>
    <row r="37" spans="1:7" ht="19.899999999999999" customHeight="1" thickBot="1" x14ac:dyDescent="0.3">
      <c r="A37" s="2" t="s">
        <v>25</v>
      </c>
      <c r="B37" s="88" t="s">
        <v>509</v>
      </c>
      <c r="E37" s="197">
        <f t="shared" si="0"/>
        <v>0</v>
      </c>
      <c r="F37" s="198">
        <f>'OTPS-Page4'!G28</f>
        <v>0</v>
      </c>
      <c r="G37" s="206"/>
    </row>
    <row r="38" spans="1:7" ht="19.899999999999999" customHeight="1" thickBot="1" x14ac:dyDescent="0.3">
      <c r="A38" s="2" t="s">
        <v>26</v>
      </c>
      <c r="B38" s="88" t="s">
        <v>27</v>
      </c>
      <c r="E38" s="197">
        <f t="shared" si="0"/>
        <v>0</v>
      </c>
      <c r="F38" s="198">
        <f>'OTPS-Page4'!G35</f>
        <v>0</v>
      </c>
      <c r="G38" s="206"/>
    </row>
    <row r="39" spans="1:7" ht="19.899999999999999" customHeight="1" thickBot="1" x14ac:dyDescent="0.3">
      <c r="A39" s="2" t="s">
        <v>28</v>
      </c>
      <c r="B39" s="88" t="s">
        <v>29</v>
      </c>
      <c r="E39" s="197">
        <f t="shared" si="0"/>
        <v>0</v>
      </c>
      <c r="F39" s="207">
        <f>'OTPS-Page4'!G37</f>
        <v>0</v>
      </c>
      <c r="G39" s="206"/>
    </row>
    <row r="40" spans="1:7" ht="19.899999999999999" customHeight="1" thickBot="1" x14ac:dyDescent="0.3">
      <c r="A40" s="2" t="s">
        <v>30</v>
      </c>
      <c r="B40" s="88" t="s">
        <v>477</v>
      </c>
      <c r="E40" s="197">
        <f t="shared" si="0"/>
        <v>0</v>
      </c>
      <c r="F40" s="200">
        <f>'OTPS-Page4'!G39</f>
        <v>0</v>
      </c>
      <c r="G40" s="206"/>
    </row>
    <row r="41" spans="1:7" ht="19.899999999999999" customHeight="1" thickBot="1" x14ac:dyDescent="0.3">
      <c r="A41" s="2" t="s">
        <v>31</v>
      </c>
      <c r="B41" s="21" t="s">
        <v>549</v>
      </c>
      <c r="E41" s="198">
        <f>F41</f>
        <v>0</v>
      </c>
      <c r="F41" s="200">
        <f>'OTPS-Page4'!G47</f>
        <v>0</v>
      </c>
      <c r="G41" s="206">
        <f>'OTPS-Page4'!H47</f>
        <v>0</v>
      </c>
    </row>
    <row r="42" spans="1:7" ht="17.25" customHeight="1" thickTop="1" thickBot="1" x14ac:dyDescent="0.3">
      <c r="A42" s="32" t="s">
        <v>60</v>
      </c>
      <c r="B42" s="88" t="s">
        <v>57</v>
      </c>
      <c r="E42" s="198">
        <f>+G42</f>
        <v>0</v>
      </c>
      <c r="F42" s="199"/>
      <c r="G42" s="208">
        <f>+'OTPS-Page4'!H50</f>
        <v>0</v>
      </c>
    </row>
    <row r="43" spans="1:7" ht="19.5" hidden="1" customHeight="1" thickBot="1" x14ac:dyDescent="0.3">
      <c r="A43" s="32" t="s">
        <v>61</v>
      </c>
      <c r="B43" s="88" t="s">
        <v>59</v>
      </c>
      <c r="E43" s="209">
        <f>+'OTPS-Page4'!F53</f>
        <v>0</v>
      </c>
      <c r="F43" s="210">
        <f>+E43</f>
        <v>0</v>
      </c>
      <c r="G43" s="211"/>
    </row>
    <row r="44" spans="1:7" ht="19.899999999999999" customHeight="1" thickTop="1" thickBot="1" x14ac:dyDescent="0.3">
      <c r="A44" s="1" t="s">
        <v>32</v>
      </c>
      <c r="E44" s="202">
        <f>SUM(E34:E43)</f>
        <v>0</v>
      </c>
      <c r="F44" s="202">
        <f>SUM(F34:F43)</f>
        <v>0</v>
      </c>
      <c r="G44" s="212">
        <f>SUM(G41:G42)</f>
        <v>0</v>
      </c>
    </row>
    <row r="45" spans="1:7" ht="19.899999999999999" customHeight="1" thickBot="1" x14ac:dyDescent="0.3">
      <c r="E45" s="210"/>
      <c r="F45" s="210"/>
      <c r="G45" s="210"/>
    </row>
    <row r="46" spans="1:7" ht="19.899999999999999" customHeight="1" thickBot="1" x14ac:dyDescent="0.3">
      <c r="A46" s="1" t="s">
        <v>33</v>
      </c>
      <c r="E46" s="202">
        <f>E44+E32+E25</f>
        <v>0</v>
      </c>
      <c r="F46" s="202">
        <f>F44+F32+F25</f>
        <v>0</v>
      </c>
      <c r="G46" s="202">
        <f>G44+G25</f>
        <v>0</v>
      </c>
    </row>
    <row r="47" spans="1:7" ht="19.899999999999999" customHeight="1" x14ac:dyDescent="0.25">
      <c r="A47" s="114" t="s">
        <v>556</v>
      </c>
    </row>
    <row r="48" spans="1:7" ht="19.5" customHeight="1" x14ac:dyDescent="0.25">
      <c r="A48" s="114" t="s">
        <v>480</v>
      </c>
    </row>
    <row r="49" spans="1:7" ht="19.5" customHeight="1" x14ac:dyDescent="0.25">
      <c r="A49" s="1" t="s">
        <v>453</v>
      </c>
    </row>
    <row r="50" spans="1:7" ht="19.899999999999999" customHeight="1" x14ac:dyDescent="0.25">
      <c r="A50" s="73" t="s">
        <v>452</v>
      </c>
      <c r="B50" s="96"/>
      <c r="C50" s="96"/>
      <c r="D50" s="96"/>
      <c r="E50" s="96"/>
      <c r="F50" s="96"/>
      <c r="G50" s="96"/>
    </row>
    <row r="51" spans="1:7" x14ac:dyDescent="0.2">
      <c r="A51" s="35" t="s">
        <v>34</v>
      </c>
      <c r="B51" s="87"/>
      <c r="C51" s="87"/>
      <c r="D51" s="87"/>
      <c r="E51" s="87"/>
      <c r="F51" s="87"/>
      <c r="G51" s="87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jvP08pTuG2MTN+oXNCC1Yf8n/rVO9nbky/yHqLRWnlZpGR+eu3W2r705nFJKeRXtHD1bMqAl2oiQnxgtk58PpQ==" saltValue="J7q1tC+qMPB8QFYcBH3phA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>
      <selection activeCell="B16" sqref="B16:F16"/>
    </sheetView>
  </sheetViews>
  <sheetFormatPr defaultColWidth="11.44140625" defaultRowHeight="15" x14ac:dyDescent="0.2"/>
  <cols>
    <col min="1" max="1" width="5.109375" style="21" customWidth="1"/>
    <col min="2" max="2" width="8" style="21" customWidth="1"/>
    <col min="3" max="3" width="25.88671875" style="21" customWidth="1"/>
    <col min="4" max="4" width="8.44140625" style="21" customWidth="1"/>
    <col min="5" max="5" width="7" style="21" customWidth="1"/>
    <col min="6" max="6" width="5.33203125" style="21" customWidth="1"/>
    <col min="7" max="7" width="10" style="21" customWidth="1"/>
    <col min="8" max="8" width="15.77734375" style="49" customWidth="1"/>
    <col min="9" max="9" width="12" style="21" customWidth="1"/>
    <col min="10" max="10" width="15.77734375" style="21" customWidth="1"/>
    <col min="11" max="11" width="17.6640625" style="217" customWidth="1"/>
    <col min="12" max="12" width="22.77734375" style="21" customWidth="1"/>
    <col min="13" max="16384" width="11.44140625" style="21"/>
  </cols>
  <sheetData>
    <row r="1" spans="1:15" ht="29.25" customHeight="1" x14ac:dyDescent="0.2">
      <c r="A1" s="243" t="str">
        <f>_xlfn.CONCAT('Summary-Page 1'!A1:G1," ",'Summary-Page 1'!A2:G2)</f>
        <v>Department of Youth and Community Development PROGRAM BUDGET SUMMARY FY 2024</v>
      </c>
      <c r="B1" s="233"/>
      <c r="C1" s="233"/>
      <c r="D1" s="233"/>
      <c r="E1" s="233"/>
      <c r="F1" s="233"/>
      <c r="G1" s="233"/>
      <c r="H1" s="233"/>
      <c r="I1" s="233"/>
      <c r="J1" s="233"/>
      <c r="K1" s="42"/>
    </row>
    <row r="2" spans="1:15" ht="17.25" customHeight="1" x14ac:dyDescent="0.25">
      <c r="A2" s="37"/>
      <c r="C2" s="35"/>
      <c r="D2" s="35"/>
      <c r="E2" s="35"/>
      <c r="F2" s="35"/>
      <c r="G2" s="35"/>
      <c r="H2" s="46"/>
      <c r="I2" s="21" t="s">
        <v>46</v>
      </c>
      <c r="J2" s="70">
        <f>+'Summary-Page 1'!G4</f>
        <v>0</v>
      </c>
      <c r="K2" s="42"/>
    </row>
    <row r="3" spans="1:15" ht="18.75" x14ac:dyDescent="0.25">
      <c r="A3" s="33"/>
      <c r="C3" s="35"/>
      <c r="D3" s="35"/>
      <c r="E3" s="35"/>
      <c r="F3" s="35"/>
      <c r="G3" s="35"/>
      <c r="H3" s="46"/>
      <c r="I3" s="21" t="s">
        <v>47</v>
      </c>
      <c r="J3" s="70">
        <f>+'Summary-Page 1'!G5</f>
        <v>0</v>
      </c>
      <c r="K3" s="42"/>
    </row>
    <row r="4" spans="1:15" ht="19.5" thickBot="1" x14ac:dyDescent="0.3">
      <c r="A4" s="279" t="s">
        <v>557</v>
      </c>
      <c r="B4" s="279"/>
      <c r="C4" s="279"/>
      <c r="D4" s="279"/>
      <c r="E4" s="279"/>
      <c r="F4" s="279"/>
      <c r="G4" s="279"/>
      <c r="H4" s="279"/>
      <c r="I4" s="53" t="s">
        <v>55</v>
      </c>
      <c r="J4" s="70">
        <f>+'Summary-Page 1'!G6</f>
        <v>0</v>
      </c>
    </row>
    <row r="5" spans="1:15" ht="49.5" customHeight="1" thickTop="1" thickBot="1" x14ac:dyDescent="0.25">
      <c r="A5" s="116"/>
      <c r="B5" s="270" t="s">
        <v>72</v>
      </c>
      <c r="C5" s="271"/>
      <c r="D5" s="271"/>
      <c r="E5" s="271"/>
      <c r="F5" s="271"/>
      <c r="G5" s="271"/>
      <c r="H5" s="271"/>
      <c r="I5" s="271"/>
      <c r="J5" s="272"/>
    </row>
    <row r="6" spans="1:15" ht="38.25" customHeight="1" thickTop="1" thickBot="1" x14ac:dyDescent="0.3">
      <c r="A6" s="38" t="s">
        <v>67</v>
      </c>
      <c r="B6" s="38" t="s">
        <v>71</v>
      </c>
      <c r="C6" s="267" t="s">
        <v>510</v>
      </c>
      <c r="D6" s="273"/>
      <c r="E6" s="273"/>
      <c r="F6" s="274"/>
      <c r="G6" s="75" t="s">
        <v>78</v>
      </c>
      <c r="H6" s="47" t="s">
        <v>68</v>
      </c>
      <c r="I6" s="38" t="s">
        <v>69</v>
      </c>
      <c r="J6" s="82" t="s">
        <v>70</v>
      </c>
    </row>
    <row r="7" spans="1:15" ht="24.75" customHeight="1" thickTop="1" x14ac:dyDescent="0.25">
      <c r="A7" s="76"/>
      <c r="B7" s="275"/>
      <c r="C7" s="276"/>
      <c r="D7" s="276"/>
      <c r="E7" s="276"/>
      <c r="F7" s="277"/>
      <c r="G7" s="77"/>
      <c r="H7" s="125"/>
      <c r="I7" s="214" t="str">
        <f>IF(H7=0,"",J7/H7)</f>
        <v/>
      </c>
      <c r="J7" s="85"/>
      <c r="L7" s="220"/>
      <c r="M7" s="219"/>
      <c r="N7" s="220"/>
      <c r="O7" s="219"/>
    </row>
    <row r="8" spans="1:15" ht="24.75" customHeight="1" x14ac:dyDescent="0.25">
      <c r="A8" s="76"/>
      <c r="B8" s="275"/>
      <c r="C8" s="276"/>
      <c r="D8" s="276"/>
      <c r="E8" s="276"/>
      <c r="F8" s="277"/>
      <c r="G8" s="77"/>
      <c r="H8" s="125"/>
      <c r="I8" s="213" t="str">
        <f t="shared" ref="I8:I23" si="0">IF(H8=0,"",J8/H8)</f>
        <v/>
      </c>
      <c r="J8" s="85"/>
      <c r="K8" s="219"/>
      <c r="L8" s="220"/>
      <c r="M8" s="219"/>
      <c r="N8" s="220"/>
      <c r="O8" s="219"/>
    </row>
    <row r="9" spans="1:15" ht="24.75" customHeight="1" x14ac:dyDescent="0.25">
      <c r="A9" s="76"/>
      <c r="B9" s="275"/>
      <c r="C9" s="276"/>
      <c r="D9" s="276"/>
      <c r="E9" s="276"/>
      <c r="F9" s="277"/>
      <c r="G9" s="77"/>
      <c r="H9" s="125"/>
      <c r="I9" s="213" t="str">
        <f t="shared" si="0"/>
        <v/>
      </c>
      <c r="J9" s="85"/>
      <c r="K9" s="219"/>
      <c r="L9" s="219"/>
      <c r="M9" s="219"/>
      <c r="N9" s="220"/>
      <c r="O9" s="219"/>
    </row>
    <row r="10" spans="1:15" ht="24.75" customHeight="1" x14ac:dyDescent="0.25">
      <c r="A10" s="76"/>
      <c r="B10" s="275"/>
      <c r="C10" s="276"/>
      <c r="D10" s="276"/>
      <c r="E10" s="276"/>
      <c r="F10" s="277"/>
      <c r="G10" s="77"/>
      <c r="H10" s="125"/>
      <c r="I10" s="213" t="str">
        <f t="shared" si="0"/>
        <v/>
      </c>
      <c r="J10" s="85"/>
      <c r="K10" s="219"/>
      <c r="L10" s="220"/>
      <c r="M10" s="219"/>
      <c r="N10" s="220"/>
      <c r="O10" s="219"/>
    </row>
    <row r="11" spans="1:15" ht="24.75" customHeight="1" x14ac:dyDescent="0.25">
      <c r="A11" s="76"/>
      <c r="B11" s="275"/>
      <c r="C11" s="276"/>
      <c r="D11" s="276"/>
      <c r="E11" s="276"/>
      <c r="F11" s="277"/>
      <c r="G11" s="77"/>
      <c r="H11" s="125"/>
      <c r="I11" s="213" t="str">
        <f t="shared" si="0"/>
        <v/>
      </c>
      <c r="J11" s="85"/>
      <c r="K11" s="219"/>
      <c r="L11" s="220"/>
      <c r="M11" s="219"/>
      <c r="N11" s="220"/>
      <c r="O11" s="219"/>
    </row>
    <row r="12" spans="1:15" ht="24.75" customHeight="1" x14ac:dyDescent="0.25">
      <c r="A12" s="76"/>
      <c r="B12" s="275"/>
      <c r="C12" s="276"/>
      <c r="D12" s="276"/>
      <c r="E12" s="276"/>
      <c r="F12" s="277"/>
      <c r="G12" s="77"/>
      <c r="H12" s="125"/>
      <c r="I12" s="213" t="str">
        <f t="shared" si="0"/>
        <v/>
      </c>
      <c r="J12" s="85"/>
      <c r="K12" s="219"/>
      <c r="L12" s="220"/>
      <c r="M12" s="219"/>
      <c r="N12" s="220"/>
      <c r="O12" s="219"/>
    </row>
    <row r="13" spans="1:15" ht="24.75" customHeight="1" x14ac:dyDescent="0.25">
      <c r="A13" s="76"/>
      <c r="B13" s="275"/>
      <c r="C13" s="276"/>
      <c r="D13" s="276"/>
      <c r="E13" s="276"/>
      <c r="F13" s="277"/>
      <c r="G13" s="77"/>
      <c r="H13" s="125"/>
      <c r="I13" s="213" t="str">
        <f t="shared" si="0"/>
        <v/>
      </c>
      <c r="J13" s="85"/>
      <c r="K13" s="219"/>
      <c r="L13" s="220"/>
      <c r="M13" s="219"/>
      <c r="N13" s="220"/>
      <c r="O13" s="219"/>
    </row>
    <row r="14" spans="1:15" ht="24.75" customHeight="1" x14ac:dyDescent="0.25">
      <c r="A14" s="76"/>
      <c r="B14" s="275"/>
      <c r="C14" s="276"/>
      <c r="D14" s="276"/>
      <c r="E14" s="276"/>
      <c r="F14" s="277"/>
      <c r="G14" s="77"/>
      <c r="H14" s="125"/>
      <c r="I14" s="213" t="str">
        <f t="shared" si="0"/>
        <v/>
      </c>
      <c r="J14" s="85"/>
      <c r="K14" s="219"/>
      <c r="L14" s="220"/>
      <c r="M14" s="219"/>
      <c r="N14" s="220"/>
      <c r="O14" s="219"/>
    </row>
    <row r="15" spans="1:15" ht="24.75" customHeight="1" x14ac:dyDescent="0.25">
      <c r="A15" s="76"/>
      <c r="B15" s="275"/>
      <c r="C15" s="276"/>
      <c r="D15" s="276"/>
      <c r="E15" s="276"/>
      <c r="F15" s="277"/>
      <c r="G15" s="77"/>
      <c r="H15" s="125"/>
      <c r="I15" s="213" t="str">
        <f t="shared" si="0"/>
        <v/>
      </c>
      <c r="J15" s="85"/>
      <c r="K15" s="219"/>
      <c r="L15" s="220"/>
      <c r="M15" s="219"/>
      <c r="N15" s="220"/>
      <c r="O15" s="219"/>
    </row>
    <row r="16" spans="1:15" ht="24.75" customHeight="1" x14ac:dyDescent="0.25">
      <c r="A16" s="76"/>
      <c r="B16" s="275"/>
      <c r="C16" s="276"/>
      <c r="D16" s="276"/>
      <c r="E16" s="276"/>
      <c r="F16" s="277"/>
      <c r="G16" s="77"/>
      <c r="H16" s="125"/>
      <c r="I16" s="213" t="str">
        <f t="shared" si="0"/>
        <v/>
      </c>
      <c r="J16" s="85"/>
      <c r="K16" s="219"/>
      <c r="L16" s="220"/>
      <c r="M16" s="219"/>
      <c r="N16" s="220"/>
      <c r="O16" s="219"/>
    </row>
    <row r="17" spans="1:15" ht="24.75" customHeight="1" x14ac:dyDescent="0.25">
      <c r="A17" s="76"/>
      <c r="B17" s="275"/>
      <c r="C17" s="276"/>
      <c r="D17" s="276"/>
      <c r="E17" s="276"/>
      <c r="F17" s="277"/>
      <c r="G17" s="77"/>
      <c r="H17" s="125"/>
      <c r="I17" s="213" t="str">
        <f t="shared" si="0"/>
        <v/>
      </c>
      <c r="J17" s="85"/>
      <c r="K17" s="219"/>
      <c r="L17" s="220"/>
      <c r="M17" s="219"/>
      <c r="N17" s="220"/>
      <c r="O17" s="219"/>
    </row>
    <row r="18" spans="1:15" ht="24.75" customHeight="1" x14ac:dyDescent="0.25">
      <c r="A18" s="76"/>
      <c r="B18" s="275"/>
      <c r="C18" s="276"/>
      <c r="D18" s="276"/>
      <c r="E18" s="276"/>
      <c r="F18" s="277"/>
      <c r="G18" s="77"/>
      <c r="H18" s="125"/>
      <c r="I18" s="213" t="str">
        <f t="shared" si="0"/>
        <v/>
      </c>
      <c r="J18" s="85"/>
      <c r="K18" s="219"/>
      <c r="L18" s="220"/>
      <c r="M18" s="219"/>
      <c r="N18" s="220"/>
      <c r="O18" s="219"/>
    </row>
    <row r="19" spans="1:15" ht="24.75" customHeight="1" x14ac:dyDescent="0.25">
      <c r="A19" s="76"/>
      <c r="B19" s="275"/>
      <c r="C19" s="276"/>
      <c r="D19" s="276"/>
      <c r="E19" s="276"/>
      <c r="F19" s="277"/>
      <c r="G19" s="77"/>
      <c r="H19" s="125"/>
      <c r="I19" s="213" t="str">
        <f t="shared" si="0"/>
        <v/>
      </c>
      <c r="J19" s="85"/>
      <c r="K19" s="219"/>
      <c r="L19" s="220"/>
      <c r="M19" s="219"/>
      <c r="N19" s="220"/>
      <c r="O19" s="219"/>
    </row>
    <row r="20" spans="1:15" ht="24.75" customHeight="1" x14ac:dyDescent="0.25">
      <c r="A20" s="76"/>
      <c r="B20" s="275"/>
      <c r="C20" s="276"/>
      <c r="D20" s="276"/>
      <c r="E20" s="276"/>
      <c r="F20" s="277"/>
      <c r="G20" s="77"/>
      <c r="H20" s="125"/>
      <c r="I20" s="213" t="str">
        <f t="shared" si="0"/>
        <v/>
      </c>
      <c r="J20" s="85"/>
      <c r="K20" s="219"/>
      <c r="L20" s="220"/>
      <c r="M20" s="219"/>
      <c r="N20" s="220"/>
      <c r="O20" s="219"/>
    </row>
    <row r="21" spans="1:15" ht="24.75" customHeight="1" x14ac:dyDescent="0.25">
      <c r="A21" s="76"/>
      <c r="B21" s="275"/>
      <c r="C21" s="276"/>
      <c r="D21" s="276"/>
      <c r="E21" s="276"/>
      <c r="F21" s="277"/>
      <c r="G21" s="77"/>
      <c r="H21" s="125"/>
      <c r="I21" s="213" t="str">
        <f t="shared" si="0"/>
        <v/>
      </c>
      <c r="J21" s="85"/>
      <c r="K21" s="219"/>
      <c r="L21" s="220"/>
      <c r="M21" s="219"/>
      <c r="N21" s="220"/>
      <c r="O21" s="219"/>
    </row>
    <row r="22" spans="1:15" ht="24.75" customHeight="1" x14ac:dyDescent="0.25">
      <c r="A22" s="76"/>
      <c r="B22" s="275"/>
      <c r="C22" s="276"/>
      <c r="D22" s="276"/>
      <c r="E22" s="276"/>
      <c r="F22" s="277"/>
      <c r="G22" s="77"/>
      <c r="H22" s="125"/>
      <c r="I22" s="213" t="str">
        <f t="shared" si="0"/>
        <v/>
      </c>
      <c r="J22" s="85"/>
      <c r="K22" s="219"/>
      <c r="L22" s="220"/>
      <c r="M22" s="219"/>
      <c r="N22" s="220"/>
      <c r="O22" s="219"/>
    </row>
    <row r="23" spans="1:15" ht="24.75" customHeight="1" thickBot="1" x14ac:dyDescent="0.3">
      <c r="A23" s="78"/>
      <c r="B23" s="275"/>
      <c r="C23" s="276"/>
      <c r="D23" s="276"/>
      <c r="E23" s="276"/>
      <c r="F23" s="277"/>
      <c r="G23" s="77"/>
      <c r="H23" s="125"/>
      <c r="I23" s="213" t="str">
        <f t="shared" si="0"/>
        <v/>
      </c>
      <c r="J23" s="85"/>
      <c r="K23" s="219"/>
      <c r="L23" s="220"/>
      <c r="M23" s="219"/>
      <c r="N23" s="220"/>
      <c r="O23" s="219"/>
    </row>
    <row r="24" spans="1:15" ht="21" customHeight="1" thickTop="1" thickBot="1" x14ac:dyDescent="0.3">
      <c r="A24" s="230"/>
      <c r="B24" s="228"/>
      <c r="C24" s="164"/>
      <c r="D24" s="165"/>
      <c r="E24" s="164"/>
      <c r="F24" s="164"/>
      <c r="G24" s="166"/>
      <c r="H24" s="48"/>
      <c r="I24" s="163" t="s">
        <v>73</v>
      </c>
      <c r="J24" s="79">
        <f>SUM(J7:J23)</f>
        <v>0</v>
      </c>
      <c r="K24" s="219"/>
      <c r="L24" s="220"/>
      <c r="M24" s="219"/>
      <c r="N24" s="220"/>
      <c r="O24" s="219"/>
    </row>
    <row r="25" spans="1:15" ht="49.5" customHeight="1" thickTop="1" thickBot="1" x14ac:dyDescent="0.25">
      <c r="A25" s="229"/>
      <c r="B25" s="270" t="s">
        <v>520</v>
      </c>
      <c r="C25" s="271"/>
      <c r="D25" s="271"/>
      <c r="E25" s="271"/>
      <c r="F25" s="271"/>
      <c r="G25" s="271"/>
      <c r="H25" s="271"/>
      <c r="I25" s="271"/>
      <c r="J25" s="272"/>
      <c r="K25" s="219"/>
      <c r="L25" s="220"/>
      <c r="M25" s="219"/>
      <c r="N25" s="220"/>
      <c r="O25" s="219"/>
    </row>
    <row r="26" spans="1:15" ht="46.5" customHeight="1" thickTop="1" thickBot="1" x14ac:dyDescent="0.25">
      <c r="A26" s="39" t="s">
        <v>67</v>
      </c>
      <c r="B26" s="38" t="s">
        <v>71</v>
      </c>
      <c r="C26" s="267" t="s">
        <v>510</v>
      </c>
      <c r="D26" s="268"/>
      <c r="E26" s="268"/>
      <c r="F26" s="268"/>
      <c r="G26" s="269"/>
      <c r="H26" s="80" t="s">
        <v>64</v>
      </c>
      <c r="I26" s="81" t="s">
        <v>65</v>
      </c>
      <c r="J26" s="82" t="s">
        <v>66</v>
      </c>
      <c r="K26" s="219"/>
      <c r="L26" s="220"/>
      <c r="M26" s="219"/>
      <c r="N26" s="220"/>
      <c r="O26" s="219"/>
    </row>
    <row r="27" spans="1:15" ht="21" customHeight="1" thickTop="1" x14ac:dyDescent="0.25">
      <c r="A27" s="83"/>
      <c r="B27" s="278"/>
      <c r="C27" s="276"/>
      <c r="D27" s="276"/>
      <c r="E27" s="276"/>
      <c r="F27" s="276"/>
      <c r="G27" s="277"/>
      <c r="H27" s="67"/>
      <c r="I27" s="84"/>
      <c r="J27" s="85"/>
      <c r="K27" s="219"/>
      <c r="L27" s="220"/>
      <c r="M27" s="219"/>
      <c r="N27" s="220"/>
      <c r="O27" s="219"/>
    </row>
    <row r="28" spans="1:15" ht="21" customHeight="1" x14ac:dyDescent="0.25">
      <c r="A28" s="76"/>
      <c r="B28" s="278"/>
      <c r="C28" s="276"/>
      <c r="D28" s="276"/>
      <c r="E28" s="276"/>
      <c r="F28" s="276"/>
      <c r="G28" s="277"/>
      <c r="H28" s="67"/>
      <c r="I28" s="84"/>
      <c r="J28" s="85"/>
      <c r="K28" s="219"/>
      <c r="L28" s="220"/>
      <c r="M28" s="219"/>
      <c r="N28" s="220"/>
      <c r="O28" s="219"/>
    </row>
    <row r="29" spans="1:15" ht="21" customHeight="1" x14ac:dyDescent="0.25">
      <c r="A29" s="76"/>
      <c r="B29" s="278"/>
      <c r="C29" s="276"/>
      <c r="D29" s="276"/>
      <c r="E29" s="276"/>
      <c r="F29" s="276"/>
      <c r="G29" s="277"/>
      <c r="H29" s="67"/>
      <c r="I29" s="84"/>
      <c r="J29" s="85"/>
      <c r="K29" s="219"/>
      <c r="L29" s="220"/>
      <c r="M29" s="219"/>
      <c r="N29" s="220"/>
      <c r="O29" s="219"/>
    </row>
    <row r="30" spans="1:15" ht="21" customHeight="1" x14ac:dyDescent="0.25">
      <c r="A30" s="76"/>
      <c r="B30" s="278"/>
      <c r="C30" s="276"/>
      <c r="D30" s="276"/>
      <c r="E30" s="276"/>
      <c r="F30" s="276"/>
      <c r="G30" s="277"/>
      <c r="H30" s="67"/>
      <c r="I30" s="84"/>
      <c r="J30" s="85"/>
      <c r="K30" s="219"/>
      <c r="L30" s="220"/>
      <c r="M30" s="219"/>
      <c r="N30" s="220"/>
      <c r="O30" s="219"/>
    </row>
    <row r="31" spans="1:15" ht="21" customHeight="1" x14ac:dyDescent="0.25">
      <c r="A31" s="76"/>
      <c r="B31" s="278"/>
      <c r="C31" s="276"/>
      <c r="D31" s="276"/>
      <c r="E31" s="276"/>
      <c r="F31" s="276"/>
      <c r="G31" s="277"/>
      <c r="H31" s="67"/>
      <c r="I31" s="84"/>
      <c r="J31" s="85"/>
      <c r="K31" s="219"/>
      <c r="L31" s="220"/>
      <c r="M31" s="219"/>
      <c r="N31" s="220"/>
      <c r="O31" s="219"/>
    </row>
    <row r="32" spans="1:15" ht="21" customHeight="1" x14ac:dyDescent="0.25">
      <c r="A32" s="76"/>
      <c r="B32" s="278"/>
      <c r="C32" s="276"/>
      <c r="D32" s="276"/>
      <c r="E32" s="276"/>
      <c r="F32" s="276"/>
      <c r="G32" s="277"/>
      <c r="H32" s="67"/>
      <c r="I32" s="84"/>
      <c r="J32" s="85"/>
      <c r="K32" s="219"/>
      <c r="L32" s="220"/>
      <c r="M32" s="219"/>
      <c r="N32" s="220"/>
      <c r="O32" s="219"/>
    </row>
    <row r="33" spans="1:15" ht="21" customHeight="1" x14ac:dyDescent="0.25">
      <c r="A33" s="76"/>
      <c r="B33" s="278"/>
      <c r="C33" s="276"/>
      <c r="D33" s="276"/>
      <c r="E33" s="276"/>
      <c r="F33" s="276"/>
      <c r="G33" s="277"/>
      <c r="H33" s="67"/>
      <c r="I33" s="84"/>
      <c r="J33" s="85"/>
      <c r="K33" s="219"/>
      <c r="L33" s="220"/>
      <c r="M33" s="219"/>
      <c r="N33" s="220"/>
      <c r="O33" s="219"/>
    </row>
    <row r="34" spans="1:15" ht="21" customHeight="1" x14ac:dyDescent="0.25">
      <c r="A34" s="76"/>
      <c r="B34" s="278"/>
      <c r="C34" s="276"/>
      <c r="D34" s="276"/>
      <c r="E34" s="276"/>
      <c r="F34" s="276"/>
      <c r="G34" s="277"/>
      <c r="H34" s="67"/>
      <c r="I34" s="84"/>
      <c r="J34" s="85"/>
      <c r="K34" s="219"/>
      <c r="L34" s="220"/>
      <c r="M34" s="219"/>
      <c r="N34" s="220"/>
      <c r="O34" s="219"/>
    </row>
    <row r="35" spans="1:15" ht="21" customHeight="1" x14ac:dyDescent="0.25">
      <c r="A35" s="76"/>
      <c r="B35" s="278"/>
      <c r="C35" s="276"/>
      <c r="D35" s="276"/>
      <c r="E35" s="276"/>
      <c r="F35" s="276"/>
      <c r="G35" s="277"/>
      <c r="H35" s="67"/>
      <c r="I35" s="84"/>
      <c r="J35" s="85"/>
      <c r="K35" s="219"/>
      <c r="L35" s="220"/>
      <c r="M35" s="219"/>
      <c r="N35" s="220"/>
      <c r="O35" s="219"/>
    </row>
    <row r="36" spans="1:15" ht="21" customHeight="1" x14ac:dyDescent="0.25">
      <c r="A36" s="76"/>
      <c r="B36" s="278"/>
      <c r="C36" s="276"/>
      <c r="D36" s="276"/>
      <c r="E36" s="276"/>
      <c r="F36" s="276"/>
      <c r="G36" s="277"/>
      <c r="H36" s="67"/>
      <c r="I36" s="84"/>
      <c r="J36" s="85"/>
      <c r="K36" s="219"/>
      <c r="L36" s="220"/>
      <c r="M36" s="219"/>
      <c r="N36" s="220"/>
      <c r="O36" s="219"/>
    </row>
    <row r="37" spans="1:15" ht="21" customHeight="1" x14ac:dyDescent="0.25">
      <c r="A37" s="76"/>
      <c r="B37" s="278"/>
      <c r="C37" s="276"/>
      <c r="D37" s="276"/>
      <c r="E37" s="276"/>
      <c r="F37" s="276"/>
      <c r="G37" s="277"/>
      <c r="H37" s="67"/>
      <c r="I37" s="84"/>
      <c r="J37" s="85"/>
      <c r="K37" s="219"/>
      <c r="L37" s="220"/>
      <c r="M37" s="219"/>
      <c r="N37" s="220"/>
      <c r="O37" s="219"/>
    </row>
    <row r="38" spans="1:15" ht="21" customHeight="1" x14ac:dyDescent="0.25">
      <c r="A38" s="76"/>
      <c r="B38" s="278"/>
      <c r="C38" s="276"/>
      <c r="D38" s="276"/>
      <c r="E38" s="276"/>
      <c r="F38" s="276"/>
      <c r="G38" s="277"/>
      <c r="H38" s="67"/>
      <c r="I38" s="84"/>
      <c r="J38" s="85"/>
      <c r="K38" s="219"/>
      <c r="L38" s="220"/>
      <c r="M38" s="219"/>
      <c r="N38" s="220"/>
      <c r="O38" s="219"/>
    </row>
    <row r="39" spans="1:15" ht="21" customHeight="1" x14ac:dyDescent="0.25">
      <c r="A39" s="76"/>
      <c r="B39" s="278"/>
      <c r="C39" s="276"/>
      <c r="D39" s="276"/>
      <c r="E39" s="276"/>
      <c r="F39" s="276"/>
      <c r="G39" s="277"/>
      <c r="H39" s="67"/>
      <c r="I39" s="84"/>
      <c r="J39" s="85"/>
      <c r="K39" s="219"/>
      <c r="L39" s="220"/>
      <c r="M39" s="219"/>
      <c r="N39" s="220"/>
      <c r="O39" s="219"/>
    </row>
    <row r="40" spans="1:15" ht="21" customHeight="1" thickBot="1" x14ac:dyDescent="0.3">
      <c r="A40" s="78"/>
      <c r="B40" s="278"/>
      <c r="C40" s="276"/>
      <c r="D40" s="276"/>
      <c r="E40" s="276"/>
      <c r="F40" s="276"/>
      <c r="G40" s="277"/>
      <c r="H40" s="67"/>
      <c r="I40" s="84"/>
      <c r="J40" s="85"/>
      <c r="K40" s="219"/>
      <c r="L40" s="220"/>
      <c r="M40" s="219"/>
      <c r="N40" s="220"/>
      <c r="O40" s="219"/>
    </row>
    <row r="41" spans="1:15" ht="21" customHeight="1" thickTop="1" thickBot="1" x14ac:dyDescent="0.3">
      <c r="A41" s="230"/>
      <c r="B41" s="228"/>
      <c r="C41" s="164"/>
      <c r="D41" s="165"/>
      <c r="E41" s="164"/>
      <c r="F41" s="164"/>
      <c r="G41" s="167"/>
      <c r="H41" s="48"/>
      <c r="I41" s="163" t="s">
        <v>73</v>
      </c>
      <c r="J41" s="79">
        <f>SUM(J27:J40)</f>
        <v>0</v>
      </c>
      <c r="K41" s="219"/>
      <c r="L41" s="220"/>
      <c r="M41" s="219"/>
      <c r="N41" s="220"/>
      <c r="O41" s="219"/>
    </row>
    <row r="42" spans="1:15" ht="19.899999999999999" customHeight="1" thickTop="1" thickBot="1" x14ac:dyDescent="0.35">
      <c r="A42" s="119"/>
      <c r="D42" s="24"/>
      <c r="H42" s="24" t="s">
        <v>35</v>
      </c>
      <c r="J42" s="117">
        <f>+J24+J41</f>
        <v>0</v>
      </c>
      <c r="K42" s="219"/>
      <c r="L42" s="220"/>
      <c r="M42" s="219"/>
      <c r="N42" s="220"/>
      <c r="O42" s="219"/>
    </row>
    <row r="43" spans="1:15" ht="19.899999999999999" customHeight="1" thickTop="1" x14ac:dyDescent="0.25">
      <c r="A43" s="21" t="s">
        <v>519</v>
      </c>
      <c r="C43" s="43"/>
    </row>
    <row r="44" spans="1:15" ht="19.899999999999999" customHeight="1" x14ac:dyDescent="0.25">
      <c r="A44" s="73" t="s">
        <v>451</v>
      </c>
      <c r="B44" s="193"/>
      <c r="C44" s="193"/>
      <c r="D44" s="193"/>
      <c r="E44" s="193"/>
      <c r="F44" s="193"/>
      <c r="G44" s="193"/>
      <c r="H44" s="194"/>
      <c r="I44" s="40"/>
      <c r="J44" s="40"/>
    </row>
    <row r="45" spans="1:15" ht="19.5" customHeight="1" x14ac:dyDescent="0.25">
      <c r="A45" s="192"/>
    </row>
    <row r="46" spans="1:15" ht="23.1" customHeight="1" x14ac:dyDescent="0.2">
      <c r="A46" s="35"/>
      <c r="D46" s="42"/>
      <c r="E46" s="35" t="s">
        <v>38</v>
      </c>
      <c r="F46" s="35"/>
      <c r="G46" s="44"/>
    </row>
    <row r="47" spans="1:15" ht="16.5" customHeight="1" x14ac:dyDescent="0.25">
      <c r="A47" s="34"/>
      <c r="C47" s="35"/>
      <c r="D47" s="36"/>
      <c r="E47" s="36"/>
      <c r="F47" s="36"/>
      <c r="G47" s="36"/>
      <c r="H47" s="45"/>
      <c r="I47" s="36"/>
      <c r="J47" s="36"/>
      <c r="K47" s="218"/>
    </row>
    <row r="48" spans="1:15" ht="16.5" customHeight="1" x14ac:dyDescent="0.2"/>
    <row r="49" spans="1:2" ht="16.5" hidden="1" customHeight="1" x14ac:dyDescent="0.2">
      <c r="A49" s="86"/>
      <c r="B49" s="86" t="s">
        <v>326</v>
      </c>
    </row>
    <row r="50" spans="1:2" ht="16.5" hidden="1" customHeight="1" x14ac:dyDescent="0.2">
      <c r="A50" s="86"/>
      <c r="B50" s="86" t="s">
        <v>327</v>
      </c>
    </row>
    <row r="51" spans="1:2" ht="16.5" hidden="1" customHeight="1" x14ac:dyDescent="0.2">
      <c r="A51" s="86"/>
      <c r="B51" s="86" t="s">
        <v>328</v>
      </c>
    </row>
    <row r="52" spans="1:2" ht="16.5" hidden="1" customHeight="1" x14ac:dyDescent="0.2">
      <c r="A52" s="86"/>
      <c r="B52" s="86" t="s">
        <v>329</v>
      </c>
    </row>
    <row r="53" spans="1:2" ht="16.5" hidden="1" customHeight="1" x14ac:dyDescent="0.2">
      <c r="A53" s="86"/>
      <c r="B53" s="86" t="s">
        <v>330</v>
      </c>
    </row>
    <row r="54" spans="1:2" ht="16.5" hidden="1" customHeight="1" x14ac:dyDescent="0.2">
      <c r="A54" s="86"/>
      <c r="B54" s="86" t="s">
        <v>331</v>
      </c>
    </row>
    <row r="55" spans="1:2" ht="16.5" hidden="1" customHeight="1" x14ac:dyDescent="0.2">
      <c r="A55" s="86"/>
      <c r="B55" s="86" t="s">
        <v>332</v>
      </c>
    </row>
    <row r="56" spans="1:2" ht="16.5" hidden="1" customHeight="1" x14ac:dyDescent="0.2">
      <c r="A56" s="86"/>
      <c r="B56" s="86" t="s">
        <v>333</v>
      </c>
    </row>
    <row r="57" spans="1:2" ht="16.5" hidden="1" customHeight="1" x14ac:dyDescent="0.2">
      <c r="A57" s="86"/>
      <c r="B57" s="86" t="s">
        <v>334</v>
      </c>
    </row>
    <row r="58" spans="1:2" ht="16.5" hidden="1" customHeight="1" x14ac:dyDescent="0.2">
      <c r="A58" s="86"/>
      <c r="B58" s="86" t="s">
        <v>335</v>
      </c>
    </row>
    <row r="59" spans="1:2" ht="16.5" hidden="1" customHeight="1" x14ac:dyDescent="0.2">
      <c r="A59" s="86"/>
      <c r="B59" s="86" t="s">
        <v>336</v>
      </c>
    </row>
    <row r="60" spans="1:2" ht="16.5" hidden="1" customHeight="1" x14ac:dyDescent="0.2">
      <c r="A60" s="86"/>
      <c r="B60" s="86" t="s">
        <v>337</v>
      </c>
    </row>
    <row r="61" spans="1:2" ht="16.5" hidden="1" customHeight="1" x14ac:dyDescent="0.2">
      <c r="A61" s="86"/>
      <c r="B61" s="86" t="s">
        <v>338</v>
      </c>
    </row>
    <row r="62" spans="1:2" ht="16.5" hidden="1" customHeight="1" x14ac:dyDescent="0.2">
      <c r="A62" s="86"/>
      <c r="B62" s="86" t="s">
        <v>339</v>
      </c>
    </row>
    <row r="63" spans="1:2" ht="16.5" hidden="1" customHeight="1" x14ac:dyDescent="0.2">
      <c r="A63" s="86"/>
      <c r="B63" s="86" t="s">
        <v>340</v>
      </c>
    </row>
    <row r="64" spans="1:2" ht="16.5" hidden="1" customHeight="1" x14ac:dyDescent="0.2">
      <c r="A64" s="86"/>
      <c r="B64" s="86" t="s">
        <v>341</v>
      </c>
    </row>
    <row r="65" spans="1:2" ht="16.5" hidden="1" customHeight="1" x14ac:dyDescent="0.2">
      <c r="A65" s="86"/>
      <c r="B65" s="86" t="s">
        <v>342</v>
      </c>
    </row>
    <row r="66" spans="1:2" ht="16.5" hidden="1" customHeight="1" x14ac:dyDescent="0.2">
      <c r="A66" s="86"/>
      <c r="B66" s="86" t="s">
        <v>343</v>
      </c>
    </row>
    <row r="67" spans="1:2" ht="16.5" hidden="1" customHeight="1" x14ac:dyDescent="0.2">
      <c r="A67" s="86"/>
      <c r="B67" s="86" t="s">
        <v>344</v>
      </c>
    </row>
    <row r="68" spans="1:2" ht="16.5" hidden="1" customHeight="1" x14ac:dyDescent="0.2">
      <c r="A68" s="86"/>
      <c r="B68" s="86" t="s">
        <v>345</v>
      </c>
    </row>
    <row r="69" spans="1:2" ht="16.5" hidden="1" customHeight="1" x14ac:dyDescent="0.2">
      <c r="A69" s="86"/>
      <c r="B69" s="86" t="s">
        <v>346</v>
      </c>
    </row>
    <row r="70" spans="1:2" ht="16.5" hidden="1" customHeight="1" x14ac:dyDescent="0.2">
      <c r="A70" s="86"/>
      <c r="B70" s="86" t="s">
        <v>347</v>
      </c>
    </row>
    <row r="71" spans="1:2" ht="16.5" hidden="1" customHeight="1" x14ac:dyDescent="0.2">
      <c r="A71" s="86"/>
      <c r="B71" s="86" t="s">
        <v>348</v>
      </c>
    </row>
    <row r="72" spans="1:2" ht="16.5" hidden="1" customHeight="1" x14ac:dyDescent="0.2">
      <c r="A72" s="86"/>
      <c r="B72" s="86" t="s">
        <v>349</v>
      </c>
    </row>
    <row r="73" spans="1:2" ht="16.5" hidden="1" customHeight="1" x14ac:dyDescent="0.2">
      <c r="A73" s="86"/>
      <c r="B73" s="86" t="s">
        <v>350</v>
      </c>
    </row>
    <row r="74" spans="1:2" ht="16.5" hidden="1" customHeight="1" x14ac:dyDescent="0.2">
      <c r="A74" s="86"/>
      <c r="B74" s="86" t="s">
        <v>351</v>
      </c>
    </row>
    <row r="75" spans="1:2" ht="16.5" hidden="1" customHeight="1" x14ac:dyDescent="0.2">
      <c r="A75" s="86"/>
      <c r="B75" s="86" t="s">
        <v>352</v>
      </c>
    </row>
    <row r="76" spans="1:2" ht="16.5" hidden="1" customHeight="1" x14ac:dyDescent="0.2">
      <c r="A76" s="86"/>
      <c r="B76" s="86" t="s">
        <v>353</v>
      </c>
    </row>
    <row r="77" spans="1:2" ht="16.5" hidden="1" customHeight="1" x14ac:dyDescent="0.2">
      <c r="A77" s="86"/>
      <c r="B77" s="86" t="s">
        <v>354</v>
      </c>
    </row>
    <row r="78" spans="1:2" ht="16.5" hidden="1" customHeight="1" x14ac:dyDescent="0.2">
      <c r="A78" s="86"/>
      <c r="B78" s="86" t="s">
        <v>355</v>
      </c>
    </row>
    <row r="79" spans="1:2" ht="16.5" hidden="1" customHeight="1" x14ac:dyDescent="0.2">
      <c r="A79" s="86"/>
      <c r="B79" s="86" t="s">
        <v>356</v>
      </c>
    </row>
    <row r="80" spans="1:2" ht="16.5" hidden="1" customHeight="1" x14ac:dyDescent="0.2">
      <c r="A80" s="86"/>
      <c r="B80" s="86" t="s">
        <v>357</v>
      </c>
    </row>
    <row r="81" spans="1:2" ht="16.5" hidden="1" customHeight="1" x14ac:dyDescent="0.2">
      <c r="A81" s="86"/>
      <c r="B81" s="86" t="s">
        <v>358</v>
      </c>
    </row>
    <row r="82" spans="1:2" ht="16.5" hidden="1" customHeight="1" x14ac:dyDescent="0.2">
      <c r="A82" s="86"/>
      <c r="B82" s="86" t="s">
        <v>359</v>
      </c>
    </row>
    <row r="83" spans="1:2" ht="16.5" hidden="1" customHeight="1" x14ac:dyDescent="0.2">
      <c r="A83" s="86"/>
      <c r="B83" s="86" t="s">
        <v>360</v>
      </c>
    </row>
    <row r="84" spans="1:2" ht="16.5" hidden="1" customHeight="1" x14ac:dyDescent="0.2">
      <c r="A84" s="86"/>
      <c r="B84" s="86" t="s">
        <v>361</v>
      </c>
    </row>
    <row r="85" spans="1:2" ht="16.5" hidden="1" customHeight="1" x14ac:dyDescent="0.2">
      <c r="A85" s="86"/>
      <c r="B85" s="86" t="s">
        <v>362</v>
      </c>
    </row>
    <row r="86" spans="1:2" ht="16.5" hidden="1" customHeight="1" x14ac:dyDescent="0.2">
      <c r="A86" s="86"/>
      <c r="B86" s="86" t="s">
        <v>363</v>
      </c>
    </row>
    <row r="87" spans="1:2" ht="16.5" hidden="1" customHeight="1" x14ac:dyDescent="0.2">
      <c r="A87" s="86"/>
      <c r="B87" s="86" t="s">
        <v>364</v>
      </c>
    </row>
    <row r="88" spans="1:2" ht="16.5" hidden="1" customHeight="1" x14ac:dyDescent="0.2">
      <c r="A88" s="86"/>
      <c r="B88" s="86" t="s">
        <v>365</v>
      </c>
    </row>
    <row r="89" spans="1:2" ht="16.5" hidden="1" customHeight="1" x14ac:dyDescent="0.2">
      <c r="A89" s="86"/>
      <c r="B89" s="86" t="s">
        <v>366</v>
      </c>
    </row>
    <row r="90" spans="1:2" ht="16.5" hidden="1" customHeight="1" x14ac:dyDescent="0.2">
      <c r="A90" s="86"/>
      <c r="B90" s="86" t="s">
        <v>367</v>
      </c>
    </row>
    <row r="91" spans="1:2" ht="16.5" hidden="1" customHeight="1" x14ac:dyDescent="0.2">
      <c r="A91" s="86"/>
      <c r="B91" s="86" t="s">
        <v>368</v>
      </c>
    </row>
    <row r="92" spans="1:2" ht="16.5" hidden="1" customHeight="1" x14ac:dyDescent="0.2">
      <c r="A92" s="86"/>
      <c r="B92" s="86" t="s">
        <v>369</v>
      </c>
    </row>
    <row r="93" spans="1:2" ht="16.5" hidden="1" customHeight="1" x14ac:dyDescent="0.2">
      <c r="A93" s="86"/>
      <c r="B93" s="86" t="s">
        <v>370</v>
      </c>
    </row>
    <row r="94" spans="1:2" ht="16.5" hidden="1" customHeight="1" x14ac:dyDescent="0.2">
      <c r="A94" s="86"/>
      <c r="B94" s="225" t="s">
        <v>527</v>
      </c>
    </row>
    <row r="95" spans="1:2" ht="16.5" hidden="1" customHeight="1" x14ac:dyDescent="0.2">
      <c r="A95" s="86"/>
      <c r="B95" s="86" t="s">
        <v>371</v>
      </c>
    </row>
    <row r="96" spans="1:2" ht="16.5" hidden="1" customHeight="1" x14ac:dyDescent="0.2">
      <c r="A96" s="86"/>
      <c r="B96" s="86" t="s">
        <v>372</v>
      </c>
    </row>
    <row r="97" spans="1:2" ht="16.5" hidden="1" customHeight="1" x14ac:dyDescent="0.2">
      <c r="A97" s="86"/>
      <c r="B97" s="86" t="s">
        <v>373</v>
      </c>
    </row>
    <row r="98" spans="1:2" ht="16.5" hidden="1" customHeight="1" x14ac:dyDescent="0.2">
      <c r="A98" s="86"/>
      <c r="B98" s="86" t="s">
        <v>374</v>
      </c>
    </row>
    <row r="99" spans="1:2" ht="16.5" hidden="1" customHeight="1" x14ac:dyDescent="0.2">
      <c r="A99" s="86"/>
      <c r="B99" s="86" t="s">
        <v>375</v>
      </c>
    </row>
    <row r="100" spans="1:2" ht="16.5" hidden="1" customHeight="1" x14ac:dyDescent="0.2">
      <c r="A100" s="86"/>
      <c r="B100" s="86" t="s">
        <v>376</v>
      </c>
    </row>
    <row r="101" spans="1:2" ht="16.5" hidden="1" customHeight="1" x14ac:dyDescent="0.2">
      <c r="A101" s="86"/>
      <c r="B101" s="86" t="s">
        <v>377</v>
      </c>
    </row>
    <row r="102" spans="1:2" ht="16.5" hidden="1" customHeight="1" x14ac:dyDescent="0.2">
      <c r="A102" s="86"/>
      <c r="B102" s="86" t="s">
        <v>378</v>
      </c>
    </row>
    <row r="103" spans="1:2" ht="16.5" hidden="1" customHeight="1" x14ac:dyDescent="0.2">
      <c r="A103" s="86"/>
      <c r="B103" s="86" t="s">
        <v>379</v>
      </c>
    </row>
    <row r="104" spans="1:2" ht="16.5" hidden="1" customHeight="1" x14ac:dyDescent="0.2">
      <c r="A104" s="86"/>
      <c r="B104" s="86" t="s">
        <v>380</v>
      </c>
    </row>
    <row r="105" spans="1:2" ht="16.5" hidden="1" customHeight="1" x14ac:dyDescent="0.2">
      <c r="A105" s="86"/>
      <c r="B105" s="86" t="s">
        <v>381</v>
      </c>
    </row>
    <row r="106" spans="1:2" ht="16.5" hidden="1" customHeight="1" x14ac:dyDescent="0.2">
      <c r="A106" s="86"/>
      <c r="B106" s="86" t="s">
        <v>382</v>
      </c>
    </row>
    <row r="107" spans="1:2" ht="16.5" hidden="1" customHeight="1" x14ac:dyDescent="0.2">
      <c r="A107" s="86"/>
      <c r="B107" s="86" t="s">
        <v>383</v>
      </c>
    </row>
    <row r="108" spans="1:2" ht="16.5" hidden="1" customHeight="1" x14ac:dyDescent="0.2">
      <c r="A108" s="86"/>
      <c r="B108" s="86" t="s">
        <v>384</v>
      </c>
    </row>
    <row r="109" spans="1:2" ht="16.5" hidden="1" customHeight="1" x14ac:dyDescent="0.2">
      <c r="A109" s="86"/>
      <c r="B109" s="86" t="s">
        <v>385</v>
      </c>
    </row>
    <row r="110" spans="1:2" ht="16.5" hidden="1" customHeight="1" x14ac:dyDescent="0.2">
      <c r="A110" s="86"/>
      <c r="B110" s="86" t="s">
        <v>386</v>
      </c>
    </row>
    <row r="111" spans="1:2" ht="16.5" hidden="1" customHeight="1" x14ac:dyDescent="0.2">
      <c r="A111" s="86"/>
      <c r="B111" s="86" t="s">
        <v>387</v>
      </c>
    </row>
    <row r="112" spans="1:2" ht="16.5" hidden="1" customHeight="1" x14ac:dyDescent="0.2">
      <c r="A112" s="86"/>
      <c r="B112" s="86" t="s">
        <v>388</v>
      </c>
    </row>
    <row r="113" spans="1:2" ht="16.5" hidden="1" customHeight="1" x14ac:dyDescent="0.2">
      <c r="A113" s="86"/>
      <c r="B113" s="86" t="s">
        <v>389</v>
      </c>
    </row>
    <row r="114" spans="1:2" ht="16.5" hidden="1" customHeight="1" x14ac:dyDescent="0.2">
      <c r="A114" s="86"/>
      <c r="B114" s="86" t="s">
        <v>390</v>
      </c>
    </row>
    <row r="115" spans="1:2" ht="16.5" hidden="1" customHeight="1" x14ac:dyDescent="0.2">
      <c r="A115" s="86"/>
      <c r="B115" s="86" t="s">
        <v>391</v>
      </c>
    </row>
    <row r="116" spans="1:2" ht="16.5" hidden="1" customHeight="1" x14ac:dyDescent="0.2">
      <c r="A116" s="86"/>
      <c r="B116" s="86" t="s">
        <v>392</v>
      </c>
    </row>
    <row r="117" spans="1:2" ht="16.5" hidden="1" customHeight="1" x14ac:dyDescent="0.2">
      <c r="A117" s="86"/>
      <c r="B117" s="86" t="s">
        <v>393</v>
      </c>
    </row>
    <row r="118" spans="1:2" ht="16.5" hidden="1" customHeight="1" x14ac:dyDescent="0.2">
      <c r="A118" s="86"/>
      <c r="B118" s="86" t="s">
        <v>394</v>
      </c>
    </row>
    <row r="119" spans="1:2" ht="16.5" hidden="1" customHeight="1" x14ac:dyDescent="0.2">
      <c r="A119" s="86"/>
      <c r="B119" s="86" t="s">
        <v>395</v>
      </c>
    </row>
    <row r="120" spans="1:2" ht="16.5" hidden="1" customHeight="1" x14ac:dyDescent="0.2">
      <c r="A120" s="86"/>
      <c r="B120" s="86" t="s">
        <v>396</v>
      </c>
    </row>
    <row r="121" spans="1:2" ht="16.5" hidden="1" customHeight="1" x14ac:dyDescent="0.2">
      <c r="A121" s="86"/>
      <c r="B121" s="86" t="s">
        <v>397</v>
      </c>
    </row>
    <row r="122" spans="1:2" ht="16.5" hidden="1" customHeight="1" x14ac:dyDescent="0.2">
      <c r="A122" s="86"/>
      <c r="B122" s="86" t="s">
        <v>398</v>
      </c>
    </row>
    <row r="123" spans="1:2" ht="16.5" hidden="1" customHeight="1" x14ac:dyDescent="0.2">
      <c r="A123" s="86"/>
      <c r="B123" s="86" t="s">
        <v>399</v>
      </c>
    </row>
    <row r="124" spans="1:2" ht="16.5" hidden="1" customHeight="1" x14ac:dyDescent="0.2">
      <c r="A124" s="86"/>
      <c r="B124" s="86" t="s">
        <v>400</v>
      </c>
    </row>
    <row r="125" spans="1:2" ht="16.5" hidden="1" customHeight="1" x14ac:dyDescent="0.2">
      <c r="A125" s="86"/>
      <c r="B125" s="86" t="s">
        <v>401</v>
      </c>
    </row>
    <row r="126" spans="1:2" ht="16.5" hidden="1" customHeight="1" x14ac:dyDescent="0.2">
      <c r="A126" s="86"/>
      <c r="B126" s="86" t="s">
        <v>402</v>
      </c>
    </row>
    <row r="127" spans="1:2" ht="16.5" hidden="1" customHeight="1" x14ac:dyDescent="0.2">
      <c r="A127" s="86"/>
      <c r="B127" s="86" t="s">
        <v>403</v>
      </c>
    </row>
    <row r="128" spans="1:2" ht="16.5" hidden="1" customHeight="1" x14ac:dyDescent="0.2">
      <c r="A128" s="86"/>
      <c r="B128" s="86" t="s">
        <v>404</v>
      </c>
    </row>
    <row r="129" spans="1:2" ht="16.5" hidden="1" customHeight="1" x14ac:dyDescent="0.2">
      <c r="A129" s="86"/>
      <c r="B129" s="86" t="s">
        <v>405</v>
      </c>
    </row>
    <row r="130" spans="1:2" ht="16.5" hidden="1" customHeight="1" x14ac:dyDescent="0.2">
      <c r="A130" s="86"/>
      <c r="B130" s="86" t="s">
        <v>406</v>
      </c>
    </row>
    <row r="131" spans="1:2" ht="16.5" hidden="1" customHeight="1" x14ac:dyDescent="0.2">
      <c r="A131" s="86"/>
      <c r="B131" s="86" t="s">
        <v>407</v>
      </c>
    </row>
    <row r="132" spans="1:2" ht="16.5" hidden="1" customHeight="1" x14ac:dyDescent="0.2">
      <c r="A132" s="86"/>
      <c r="B132" s="86" t="s">
        <v>408</v>
      </c>
    </row>
    <row r="133" spans="1:2" ht="16.5" hidden="1" customHeight="1" x14ac:dyDescent="0.2">
      <c r="A133" s="86"/>
      <c r="B133" s="86" t="s">
        <v>409</v>
      </c>
    </row>
    <row r="134" spans="1:2" ht="16.5" hidden="1" customHeight="1" x14ac:dyDescent="0.2">
      <c r="A134" s="86"/>
      <c r="B134" s="86" t="s">
        <v>410</v>
      </c>
    </row>
    <row r="135" spans="1:2" ht="16.5" hidden="1" customHeight="1" x14ac:dyDescent="0.2">
      <c r="A135" s="86"/>
      <c r="B135" s="86" t="s">
        <v>411</v>
      </c>
    </row>
    <row r="136" spans="1:2" ht="16.5" hidden="1" customHeight="1" x14ac:dyDescent="0.2">
      <c r="A136" s="86"/>
      <c r="B136" s="86" t="s">
        <v>412</v>
      </c>
    </row>
    <row r="137" spans="1:2" ht="16.5" hidden="1" customHeight="1" x14ac:dyDescent="0.2">
      <c r="A137" s="86"/>
      <c r="B137" s="86" t="s">
        <v>413</v>
      </c>
    </row>
    <row r="138" spans="1:2" ht="16.5" hidden="1" customHeight="1" x14ac:dyDescent="0.2">
      <c r="A138" s="86"/>
      <c r="B138" s="86" t="s">
        <v>414</v>
      </c>
    </row>
    <row r="139" spans="1:2" ht="16.5" hidden="1" customHeight="1" x14ac:dyDescent="0.2">
      <c r="A139" s="86"/>
      <c r="B139" s="86" t="s">
        <v>415</v>
      </c>
    </row>
    <row r="140" spans="1:2" ht="16.5" hidden="1" customHeight="1" x14ac:dyDescent="0.2">
      <c r="A140" s="86"/>
      <c r="B140" s="86" t="s">
        <v>416</v>
      </c>
    </row>
    <row r="141" spans="1:2" ht="16.5" hidden="1" customHeight="1" x14ac:dyDescent="0.2">
      <c r="A141" s="86"/>
      <c r="B141" s="86" t="s">
        <v>417</v>
      </c>
    </row>
    <row r="142" spans="1:2" ht="16.5" hidden="1" customHeight="1" x14ac:dyDescent="0.2">
      <c r="A142" s="86"/>
      <c r="B142" s="86" t="s">
        <v>418</v>
      </c>
    </row>
    <row r="143" spans="1:2" ht="16.5" hidden="1" customHeight="1" x14ac:dyDescent="0.2">
      <c r="A143" s="86"/>
      <c r="B143" s="86" t="s">
        <v>419</v>
      </c>
    </row>
    <row r="144" spans="1:2" ht="16.5" hidden="1" customHeight="1" x14ac:dyDescent="0.2">
      <c r="A144" s="86"/>
      <c r="B144" s="86" t="s">
        <v>420</v>
      </c>
    </row>
    <row r="145" spans="1:2" ht="16.5" hidden="1" customHeight="1" x14ac:dyDescent="0.2">
      <c r="A145" s="86"/>
      <c r="B145" s="86" t="s">
        <v>421</v>
      </c>
    </row>
    <row r="146" spans="1:2" ht="16.5" hidden="1" customHeight="1" x14ac:dyDescent="0.2">
      <c r="A146" s="86"/>
      <c r="B146" s="86" t="s">
        <v>422</v>
      </c>
    </row>
    <row r="147" spans="1:2" ht="16.5" hidden="1" customHeight="1" x14ac:dyDescent="0.2">
      <c r="A147" s="86"/>
      <c r="B147" s="86" t="s">
        <v>423</v>
      </c>
    </row>
    <row r="148" spans="1:2" ht="16.5" hidden="1" customHeight="1" x14ac:dyDescent="0.2">
      <c r="A148" s="86"/>
      <c r="B148" s="86" t="s">
        <v>424</v>
      </c>
    </row>
    <row r="149" spans="1:2" ht="16.5" hidden="1" customHeight="1" x14ac:dyDescent="0.2">
      <c r="A149" s="86"/>
      <c r="B149" s="86" t="s">
        <v>425</v>
      </c>
    </row>
    <row r="150" spans="1:2" ht="16.5" hidden="1" customHeight="1" x14ac:dyDescent="0.2">
      <c r="A150" s="86"/>
      <c r="B150" s="86" t="s">
        <v>426</v>
      </c>
    </row>
    <row r="151" spans="1:2" ht="16.5" hidden="1" customHeight="1" x14ac:dyDescent="0.2">
      <c r="A151" s="86"/>
      <c r="B151" s="86" t="s">
        <v>427</v>
      </c>
    </row>
    <row r="152" spans="1:2" ht="16.5" hidden="1" customHeight="1" x14ac:dyDescent="0.2">
      <c r="A152" s="86"/>
      <c r="B152" s="86" t="s">
        <v>428</v>
      </c>
    </row>
    <row r="153" spans="1:2" ht="16.5" hidden="1" customHeight="1" x14ac:dyDescent="0.2">
      <c r="A153" s="86"/>
      <c r="B153" s="86" t="s">
        <v>429</v>
      </c>
    </row>
    <row r="154" spans="1:2" ht="16.5" hidden="1" customHeight="1" x14ac:dyDescent="0.2">
      <c r="A154" s="86"/>
      <c r="B154" s="86" t="s">
        <v>430</v>
      </c>
    </row>
    <row r="155" spans="1:2" ht="16.5" hidden="1" customHeight="1" x14ac:dyDescent="0.2">
      <c r="A155" s="86"/>
      <c r="B155" s="86" t="s">
        <v>431</v>
      </c>
    </row>
    <row r="156" spans="1:2" ht="16.5" hidden="1" customHeight="1" x14ac:dyDescent="0.2">
      <c r="A156" s="86"/>
      <c r="B156" s="86" t="s">
        <v>432</v>
      </c>
    </row>
    <row r="157" spans="1:2" ht="16.5" hidden="1" customHeight="1" x14ac:dyDescent="0.2">
      <c r="A157" s="86"/>
      <c r="B157" s="86" t="s">
        <v>433</v>
      </c>
    </row>
    <row r="158" spans="1:2" ht="16.5" hidden="1" customHeight="1" x14ac:dyDescent="0.2">
      <c r="A158" s="86"/>
      <c r="B158" s="86" t="s">
        <v>434</v>
      </c>
    </row>
    <row r="159" spans="1:2" ht="16.5" hidden="1" customHeight="1" x14ac:dyDescent="0.2">
      <c r="A159" s="86"/>
      <c r="B159" s="86" t="s">
        <v>435</v>
      </c>
    </row>
    <row r="160" spans="1:2" ht="16.5" hidden="1" customHeight="1" x14ac:dyDescent="0.2">
      <c r="A160" s="86"/>
      <c r="B160" s="86" t="s">
        <v>436</v>
      </c>
    </row>
    <row r="161" spans="1:2" ht="16.5" hidden="1" customHeight="1" x14ac:dyDescent="0.2">
      <c r="A161" s="86"/>
      <c r="B161" s="86" t="s">
        <v>437</v>
      </c>
    </row>
    <row r="162" spans="1:2" ht="16.5" hidden="1" customHeight="1" x14ac:dyDescent="0.2">
      <c r="A162" s="86"/>
      <c r="B162" s="86" t="s">
        <v>438</v>
      </c>
    </row>
    <row r="163" spans="1:2" ht="16.5" hidden="1" customHeight="1" x14ac:dyDescent="0.2">
      <c r="A163" s="86"/>
      <c r="B163" s="86" t="s">
        <v>439</v>
      </c>
    </row>
    <row r="164" spans="1:2" ht="16.5" hidden="1" customHeight="1" x14ac:dyDescent="0.2">
      <c r="A164" s="86"/>
      <c r="B164" s="86" t="s">
        <v>440</v>
      </c>
    </row>
    <row r="165" spans="1:2" ht="16.5" hidden="1" customHeight="1" x14ac:dyDescent="0.2">
      <c r="A165" s="86"/>
      <c r="B165" s="86" t="s">
        <v>441</v>
      </c>
    </row>
    <row r="166" spans="1:2" ht="16.5" hidden="1" customHeight="1" x14ac:dyDescent="0.2">
      <c r="A166" s="86"/>
      <c r="B166" s="86" t="s">
        <v>442</v>
      </c>
    </row>
    <row r="167" spans="1:2" ht="16.5" hidden="1" customHeight="1" x14ac:dyDescent="0.2">
      <c r="A167" s="86"/>
      <c r="B167" s="86" t="s">
        <v>443</v>
      </c>
    </row>
    <row r="168" spans="1:2" ht="16.5" hidden="1" customHeight="1" x14ac:dyDescent="0.2">
      <c r="A168" s="86"/>
      <c r="B168" s="86" t="s">
        <v>444</v>
      </c>
    </row>
    <row r="169" spans="1:2" ht="16.5" hidden="1" customHeight="1" x14ac:dyDescent="0.2">
      <c r="A169" s="86"/>
      <c r="B169" s="86" t="s">
        <v>445</v>
      </c>
    </row>
    <row r="170" spans="1:2" ht="16.5" hidden="1" customHeight="1" x14ac:dyDescent="0.2">
      <c r="A170" s="86"/>
      <c r="B170" s="86" t="s">
        <v>446</v>
      </c>
    </row>
    <row r="171" spans="1:2" ht="16.5" hidden="1" customHeight="1" x14ac:dyDescent="0.2">
      <c r="A171" s="86"/>
      <c r="B171" s="86" t="s">
        <v>447</v>
      </c>
    </row>
    <row r="172" spans="1:2" ht="16.5" hidden="1" customHeight="1" x14ac:dyDescent="0.2">
      <c r="A172" s="86"/>
      <c r="B172" s="86" t="s">
        <v>448</v>
      </c>
    </row>
    <row r="173" spans="1:2" ht="16.5" hidden="1" customHeight="1" x14ac:dyDescent="0.2">
      <c r="A173" s="86"/>
      <c r="B173" s="86" t="s">
        <v>464</v>
      </c>
    </row>
    <row r="174" spans="1:2" ht="16.5" customHeight="1" x14ac:dyDescent="0.2"/>
    <row r="187" spans="3:11" x14ac:dyDescent="0.2">
      <c r="C187" s="221"/>
      <c r="D187" s="221"/>
      <c r="E187" s="221"/>
      <c r="F187" s="221"/>
      <c r="G187" s="221"/>
      <c r="H187" s="222"/>
      <c r="I187" s="221"/>
      <c r="J187" s="221"/>
      <c r="K187" s="223"/>
    </row>
    <row r="188" spans="3:11" x14ac:dyDescent="0.2">
      <c r="C188" s="221"/>
      <c r="D188" s="221"/>
      <c r="E188" s="221"/>
      <c r="F188" s="221"/>
      <c r="G188" s="221"/>
      <c r="H188" s="222"/>
      <c r="I188" s="221"/>
      <c r="J188" s="221"/>
      <c r="K188" s="223"/>
    </row>
    <row r="189" spans="3:11" x14ac:dyDescent="0.2">
      <c r="C189" s="221"/>
      <c r="D189" s="221"/>
      <c r="E189" s="221"/>
      <c r="F189" s="221"/>
      <c r="G189" s="221"/>
      <c r="H189" s="222"/>
      <c r="I189" s="221"/>
      <c r="J189" s="221"/>
      <c r="K189" s="223"/>
    </row>
    <row r="190" spans="3:11" x14ac:dyDescent="0.2">
      <c r="C190" s="221"/>
      <c r="D190" s="221"/>
      <c r="E190" s="221"/>
      <c r="F190" s="221"/>
      <c r="G190" s="221"/>
      <c r="H190" s="222"/>
      <c r="I190" s="221"/>
      <c r="J190" s="221"/>
      <c r="K190" s="223"/>
    </row>
    <row r="191" spans="3:11" x14ac:dyDescent="0.2">
      <c r="C191" s="221"/>
      <c r="D191" s="221"/>
      <c r="E191" s="221"/>
      <c r="F191" s="221"/>
      <c r="G191" s="221"/>
      <c r="H191" s="222"/>
      <c r="I191" s="221"/>
      <c r="J191" s="221"/>
      <c r="K191" s="223"/>
    </row>
    <row r="192" spans="3:11" x14ac:dyDescent="0.2">
      <c r="C192" s="221"/>
      <c r="D192" s="221"/>
      <c r="E192" s="221"/>
      <c r="F192" s="221"/>
      <c r="G192" s="221"/>
      <c r="H192" s="222"/>
      <c r="I192" s="221"/>
      <c r="J192" s="221"/>
      <c r="K192" s="223"/>
    </row>
    <row r="193" spans="3:11" x14ac:dyDescent="0.2">
      <c r="C193" s="221"/>
      <c r="D193" s="221"/>
      <c r="E193" s="221"/>
      <c r="F193" s="221"/>
      <c r="G193" s="221"/>
      <c r="H193" s="222"/>
      <c r="I193" s="221"/>
      <c r="J193" s="221"/>
      <c r="K193" s="223"/>
    </row>
    <row r="194" spans="3:11" x14ac:dyDescent="0.2">
      <c r="C194" s="221"/>
      <c r="D194" s="221"/>
      <c r="E194" s="221"/>
      <c r="F194" s="221"/>
      <c r="G194" s="221"/>
      <c r="H194" s="222"/>
      <c r="I194" s="221"/>
      <c r="J194" s="221"/>
      <c r="K194" s="223"/>
    </row>
    <row r="195" spans="3:11" x14ac:dyDescent="0.2">
      <c r="C195" s="221"/>
      <c r="D195" s="221"/>
      <c r="E195" s="221"/>
      <c r="F195" s="221"/>
      <c r="G195" s="221"/>
      <c r="H195" s="222"/>
      <c r="I195" s="221"/>
      <c r="J195" s="221"/>
      <c r="K195" s="223"/>
    </row>
    <row r="196" spans="3:11" x14ac:dyDescent="0.2">
      <c r="C196" s="221"/>
      <c r="D196" s="221"/>
      <c r="E196" s="221"/>
      <c r="F196" s="221"/>
      <c r="G196" s="221"/>
      <c r="H196" s="222"/>
      <c r="I196" s="221"/>
      <c r="J196" s="221"/>
      <c r="K196" s="223"/>
    </row>
    <row r="197" spans="3:11" x14ac:dyDescent="0.2">
      <c r="C197" s="221"/>
      <c r="D197" s="221"/>
      <c r="E197" s="221"/>
      <c r="F197" s="221"/>
      <c r="G197" s="221"/>
      <c r="H197" s="222"/>
      <c r="I197" s="221"/>
      <c r="J197" s="221"/>
      <c r="K197" s="223"/>
    </row>
    <row r="198" spans="3:11" x14ac:dyDescent="0.2">
      <c r="C198" s="221"/>
      <c r="D198" s="221"/>
      <c r="E198" s="221"/>
      <c r="F198" s="221"/>
      <c r="G198" s="221"/>
      <c r="H198" s="222"/>
      <c r="I198" s="221"/>
      <c r="J198" s="221"/>
      <c r="K198" s="223"/>
    </row>
    <row r="199" spans="3:11" x14ac:dyDescent="0.2">
      <c r="C199" s="221"/>
      <c r="D199" s="221"/>
      <c r="E199" s="221"/>
      <c r="F199" s="221"/>
      <c r="G199" s="221"/>
      <c r="H199" s="222"/>
      <c r="I199" s="221"/>
      <c r="J199" s="221"/>
      <c r="K199" s="223"/>
    </row>
    <row r="200" spans="3:11" x14ac:dyDescent="0.2">
      <c r="C200" s="221"/>
      <c r="D200" s="221"/>
      <c r="E200" s="221"/>
      <c r="F200" s="221"/>
      <c r="G200" s="221"/>
      <c r="H200" s="222"/>
      <c r="I200" s="221"/>
      <c r="J200" s="221"/>
      <c r="K200" s="223"/>
    </row>
    <row r="201" spans="3:11" x14ac:dyDescent="0.2">
      <c r="C201" s="221"/>
      <c r="D201" s="221"/>
      <c r="E201" s="221"/>
      <c r="F201" s="221"/>
      <c r="G201" s="221"/>
      <c r="H201" s="222"/>
      <c r="I201" s="221"/>
      <c r="J201" s="221"/>
      <c r="K201" s="223"/>
    </row>
    <row r="202" spans="3:11" x14ac:dyDescent="0.2">
      <c r="C202" s="221"/>
      <c r="D202" s="221"/>
      <c r="E202" s="221"/>
      <c r="F202" s="221"/>
      <c r="G202" s="221"/>
      <c r="H202" s="222"/>
      <c r="I202" s="221"/>
      <c r="J202" s="221"/>
      <c r="K202" s="223"/>
    </row>
    <row r="203" spans="3:11" x14ac:dyDescent="0.2">
      <c r="C203" s="221"/>
      <c r="D203" s="221"/>
      <c r="E203" s="221"/>
      <c r="F203" s="221"/>
      <c r="G203" s="221"/>
      <c r="H203" s="222"/>
      <c r="I203" s="221"/>
      <c r="J203" s="221"/>
      <c r="K203" s="223"/>
    </row>
    <row r="204" spans="3:11" x14ac:dyDescent="0.2">
      <c r="C204" s="221"/>
      <c r="D204" s="221"/>
      <c r="E204" s="221"/>
      <c r="F204" s="221"/>
      <c r="G204" s="221"/>
      <c r="H204" s="222"/>
      <c r="I204" s="221"/>
      <c r="J204" s="221"/>
      <c r="K204" s="223"/>
    </row>
    <row r="205" spans="3:11" x14ac:dyDescent="0.2">
      <c r="C205" s="221"/>
      <c r="D205" s="221"/>
      <c r="E205" s="221"/>
      <c r="F205" s="221"/>
      <c r="G205" s="221"/>
      <c r="H205" s="222"/>
      <c r="I205" s="221"/>
      <c r="J205" s="221"/>
      <c r="K205" s="223"/>
    </row>
    <row r="220" spans="6:6" x14ac:dyDescent="0.2">
      <c r="F220" s="221"/>
    </row>
  </sheetData>
  <sheetProtection algorithmName="SHA-512" hashValue="ejR8AWhFVuCqGoKcOlAq2aUmwR+95NOgIDiKjAqgEPyb12pB278e/k327dOPDBXUKWWk23ThScq1YItz3mbQXQ==" saltValue="853QteJXoDH/mRaaUcyoJ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10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I56"/>
  <sheetViews>
    <sheetView showGridLines="0" showZeros="0" defaultGridColor="0" colorId="22" zoomScale="75" zoomScaleNormal="75" zoomScaleSheetLayoutView="75" workbookViewId="0">
      <selection activeCell="F9" sqref="F9"/>
    </sheetView>
  </sheetViews>
  <sheetFormatPr defaultColWidth="11.44140625" defaultRowHeight="15" x14ac:dyDescent="0.2"/>
  <cols>
    <col min="1" max="1" width="6" style="88" customWidth="1"/>
    <col min="2" max="2" width="11.44140625" style="88" customWidth="1"/>
    <col min="3" max="3" width="43.77734375" style="88" customWidth="1"/>
    <col min="4" max="4" width="2.33203125" style="88" customWidth="1"/>
    <col min="5" max="5" width="20.44140625" style="97" customWidth="1"/>
    <col min="6" max="6" width="16" style="97" customWidth="1"/>
    <col min="7" max="7" width="16.21875" style="97" customWidth="1"/>
    <col min="8" max="8" width="20.21875" style="88" customWidth="1"/>
    <col min="9" max="9" width="17.109375" style="88" customWidth="1"/>
    <col min="10" max="16384" width="11.44140625" style="88"/>
  </cols>
  <sheetData>
    <row r="1" spans="1:9" ht="15.75" x14ac:dyDescent="0.2">
      <c r="A1" s="233" t="str">
        <f>'Salary-Page 2'!A1</f>
        <v>Department of Youth and Community Development PROGRAM BUDGET SUMMARY FY 2024</v>
      </c>
      <c r="B1" s="233"/>
      <c r="C1" s="233"/>
      <c r="D1" s="233"/>
      <c r="E1" s="233"/>
      <c r="F1" s="233"/>
      <c r="G1" s="233"/>
    </row>
    <row r="2" spans="1:9" ht="18.75" x14ac:dyDescent="0.25">
      <c r="F2" s="97" t="s">
        <v>46</v>
      </c>
      <c r="G2" s="69">
        <f>+'Summary-Page 1'!G4</f>
        <v>0</v>
      </c>
    </row>
    <row r="3" spans="1:9" ht="18.75" x14ac:dyDescent="0.25">
      <c r="C3" s="88">
        <f>+'Summary-Page 1'!E46*0.045</f>
        <v>0</v>
      </c>
      <c r="F3" s="97" t="s">
        <v>47</v>
      </c>
      <c r="G3" s="69">
        <f>+'Summary-Page 1'!G5</f>
        <v>0</v>
      </c>
    </row>
    <row r="4" spans="1:9" ht="18.75" x14ac:dyDescent="0.25">
      <c r="F4" s="97" t="s">
        <v>55</v>
      </c>
      <c r="G4" s="69">
        <f>+'Summary-Page 1'!G6</f>
        <v>0</v>
      </c>
    </row>
    <row r="5" spans="1:9" ht="22.9" customHeight="1" x14ac:dyDescent="0.25">
      <c r="E5" s="55" t="s">
        <v>3</v>
      </c>
      <c r="F5" s="55" t="s">
        <v>4</v>
      </c>
      <c r="G5" s="55" t="s">
        <v>36</v>
      </c>
    </row>
    <row r="6" spans="1:9" ht="22.9" customHeight="1" thickBot="1" x14ac:dyDescent="0.3">
      <c r="A6" s="10" t="s">
        <v>39</v>
      </c>
      <c r="B6" s="1"/>
      <c r="E6" s="56" t="s">
        <v>7</v>
      </c>
      <c r="F6" s="56" t="s">
        <v>8</v>
      </c>
      <c r="G6" s="56" t="s">
        <v>8</v>
      </c>
    </row>
    <row r="7" spans="1:9" ht="22.9" customHeight="1" thickTop="1" thickBot="1" x14ac:dyDescent="0.25">
      <c r="A7" s="98" t="s">
        <v>74</v>
      </c>
      <c r="B7" s="99"/>
      <c r="C7" s="99"/>
      <c r="D7" s="99"/>
      <c r="E7" s="100"/>
      <c r="F7" s="100"/>
      <c r="G7" s="101"/>
    </row>
    <row r="8" spans="1:9" ht="20.25" customHeight="1" thickTop="1" x14ac:dyDescent="0.25">
      <c r="A8" s="280" t="s">
        <v>554</v>
      </c>
      <c r="B8" s="280"/>
      <c r="C8" s="280"/>
      <c r="D8" s="280"/>
      <c r="E8" s="280"/>
      <c r="F8" s="127">
        <f>'Summary-Page 1'!E22*8.25%</f>
        <v>0</v>
      </c>
      <c r="G8" s="102"/>
    </row>
    <row r="9" spans="1:9" ht="20.25" customHeight="1" x14ac:dyDescent="0.25">
      <c r="A9" s="281" t="s">
        <v>555</v>
      </c>
      <c r="B9" s="281"/>
      <c r="C9" s="281"/>
      <c r="D9" s="281"/>
      <c r="E9" s="281"/>
      <c r="F9" s="127">
        <f>'Summary-Page 1'!E22*13.25%</f>
        <v>0</v>
      </c>
      <c r="G9" s="102"/>
    </row>
    <row r="10" spans="1:9" ht="16.5" customHeight="1" x14ac:dyDescent="0.25">
      <c r="A10" s="281" t="s">
        <v>532</v>
      </c>
      <c r="B10" s="281"/>
      <c r="C10" s="281"/>
      <c r="D10" s="281"/>
      <c r="E10" s="281"/>
      <c r="F10" s="128">
        <f>'Summary-Page 1'!E22*35%</f>
        <v>0</v>
      </c>
    </row>
    <row r="11" spans="1:9" ht="24.75" customHeight="1" x14ac:dyDescent="0.3">
      <c r="A11" s="28">
        <v>1200</v>
      </c>
      <c r="B11" s="24" t="s">
        <v>37</v>
      </c>
      <c r="C11" s="21"/>
      <c r="D11" s="21"/>
      <c r="E11" s="68"/>
      <c r="F11" s="103">
        <f>+E11</f>
        <v>0</v>
      </c>
      <c r="G11" s="215" t="str">
        <f>IF(F11=0,"",IF(F11&gt;F10,"Fringe Cannot Exceed Maximum",IF(F11&lt;F8,"Fringe Cannot be Below Minimum")))</f>
        <v/>
      </c>
    </row>
    <row r="12" spans="1:9" ht="25.5" customHeight="1" x14ac:dyDescent="0.25">
      <c r="A12" s="284" t="s">
        <v>535</v>
      </c>
      <c r="B12" s="284"/>
      <c r="C12" s="284"/>
      <c r="D12" s="284"/>
      <c r="E12" s="284"/>
      <c r="F12" s="284"/>
      <c r="G12" s="142"/>
    </row>
    <row r="13" spans="1:9" ht="15.75" customHeight="1" x14ac:dyDescent="0.25">
      <c r="A13" s="115"/>
      <c r="B13" s="35"/>
      <c r="C13" s="140"/>
      <c r="D13" s="35"/>
      <c r="E13" s="141"/>
      <c r="F13" s="141"/>
      <c r="G13" s="141"/>
    </row>
    <row r="14" spans="1:9" ht="24.75" customHeight="1" x14ac:dyDescent="0.3">
      <c r="A14" s="28">
        <v>1300</v>
      </c>
      <c r="B14" s="290" t="s">
        <v>459</v>
      </c>
      <c r="C14" s="290"/>
      <c r="D14" s="35"/>
      <c r="E14" s="68"/>
      <c r="F14" s="61"/>
      <c r="G14" s="103">
        <f>+E14</f>
        <v>0</v>
      </c>
      <c r="H14" s="216"/>
    </row>
    <row r="15" spans="1:9" ht="24.75" customHeight="1" x14ac:dyDescent="0.25">
      <c r="A15" s="21"/>
      <c r="B15" s="35"/>
      <c r="C15" s="41" t="s">
        <v>13</v>
      </c>
      <c r="D15" s="21"/>
      <c r="E15" s="226" t="s">
        <v>528</v>
      </c>
      <c r="F15" s="226"/>
      <c r="G15" s="58"/>
      <c r="H15" s="35"/>
      <c r="I15" s="35"/>
    </row>
    <row r="16" spans="1:9" ht="32.25" customHeight="1" thickBot="1" x14ac:dyDescent="0.25">
      <c r="A16" s="289" t="s">
        <v>534</v>
      </c>
      <c r="B16" s="289"/>
      <c r="C16" s="289"/>
      <c r="D16" s="289"/>
      <c r="E16" s="289"/>
      <c r="F16" s="289"/>
      <c r="G16" s="289"/>
      <c r="H16" s="35"/>
      <c r="I16" s="35"/>
    </row>
    <row r="17" spans="1:9" ht="21.75" customHeight="1" thickTop="1" thickBot="1" x14ac:dyDescent="0.25">
      <c r="A17" s="286" t="s">
        <v>466</v>
      </c>
      <c r="B17" s="287"/>
      <c r="C17" s="287"/>
      <c r="D17" s="287"/>
      <c r="E17" s="287"/>
      <c r="F17" s="287"/>
      <c r="G17" s="288"/>
      <c r="H17" s="35"/>
      <c r="I17" s="35"/>
    </row>
    <row r="18" spans="1:9" ht="12.75" customHeight="1" thickTop="1" x14ac:dyDescent="0.25">
      <c r="A18" s="139"/>
      <c r="F18" s="60"/>
    </row>
    <row r="19" spans="1:9" ht="24.75" customHeight="1" x14ac:dyDescent="0.25">
      <c r="A19" s="2">
        <v>2100</v>
      </c>
      <c r="B19" s="1" t="s">
        <v>542</v>
      </c>
      <c r="D19" s="1"/>
      <c r="E19" s="190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191">
        <f>+E19</f>
        <v>0</v>
      </c>
      <c r="G19" s="61"/>
    </row>
    <row r="20" spans="1:9" ht="15.75" customHeight="1" x14ac:dyDescent="0.25">
      <c r="C20" s="24" t="s">
        <v>482</v>
      </c>
      <c r="D20" s="285" t="s">
        <v>468</v>
      </c>
      <c r="E20" s="285"/>
      <c r="F20" s="143" t="s">
        <v>461</v>
      </c>
      <c r="G20" s="57"/>
    </row>
    <row r="21" spans="1:9" ht="22.5" customHeight="1" x14ac:dyDescent="0.25">
      <c r="A21" s="155" t="s">
        <v>483</v>
      </c>
      <c r="B21" s="282"/>
      <c r="C21" s="283"/>
      <c r="D21" s="282"/>
      <c r="E21" s="283"/>
      <c r="F21" s="138"/>
      <c r="G21" s="137"/>
    </row>
    <row r="22" spans="1:9" ht="22.5" customHeight="1" x14ac:dyDescent="0.25">
      <c r="A22" s="155" t="s">
        <v>484</v>
      </c>
      <c r="B22" s="282"/>
      <c r="C22" s="283"/>
      <c r="D22" s="282"/>
      <c r="E22" s="283"/>
      <c r="F22" s="138"/>
      <c r="G22" s="137"/>
    </row>
    <row r="23" spans="1:9" ht="22.5" customHeight="1" x14ac:dyDescent="0.25">
      <c r="A23" s="155" t="s">
        <v>485</v>
      </c>
      <c r="B23" s="282"/>
      <c r="C23" s="283"/>
      <c r="D23" s="282"/>
      <c r="E23" s="283"/>
      <c r="F23" s="138"/>
      <c r="G23" s="137"/>
    </row>
    <row r="24" spans="1:9" ht="22.9" customHeight="1" x14ac:dyDescent="0.25">
      <c r="A24" s="155" t="s">
        <v>486</v>
      </c>
      <c r="B24" s="282"/>
      <c r="C24" s="283"/>
      <c r="D24" s="282"/>
      <c r="E24" s="283"/>
      <c r="F24" s="138"/>
      <c r="G24" s="137"/>
    </row>
    <row r="25" spans="1:9" ht="22.5" customHeight="1" x14ac:dyDescent="0.25">
      <c r="A25" s="155" t="s">
        <v>487</v>
      </c>
      <c r="B25" s="282"/>
      <c r="C25" s="283"/>
      <c r="D25" s="282"/>
      <c r="E25" s="283"/>
      <c r="F25" s="138"/>
      <c r="G25" s="137"/>
    </row>
    <row r="26" spans="1:9" ht="9.75" customHeight="1" x14ac:dyDescent="0.25">
      <c r="C26" s="131"/>
      <c r="D26" s="130"/>
      <c r="E26" s="59"/>
      <c r="F26" s="57"/>
      <c r="G26" s="57"/>
    </row>
    <row r="27" spans="1:9" ht="22.9" customHeight="1" x14ac:dyDescent="0.25">
      <c r="A27" s="2" t="s">
        <v>15</v>
      </c>
      <c r="B27" s="1" t="s">
        <v>541</v>
      </c>
      <c r="D27" s="1"/>
      <c r="E27" s="190">
        <f>+F29+F30+F31+'Additional Info- Page 3'!F23+'Additional Info- Page 3'!F24+'Additional Info- Page 3'!F25</f>
        <v>0</v>
      </c>
      <c r="F27" s="191">
        <f>+E27</f>
        <v>0</v>
      </c>
      <c r="G27" s="61"/>
    </row>
    <row r="28" spans="1:9" ht="15.75" customHeight="1" x14ac:dyDescent="0.25">
      <c r="C28" s="1" t="s">
        <v>530</v>
      </c>
      <c r="D28" s="136"/>
      <c r="E28" s="65" t="s">
        <v>460</v>
      </c>
      <c r="F28" s="65" t="s">
        <v>461</v>
      </c>
      <c r="G28" s="134"/>
    </row>
    <row r="29" spans="1:9" ht="22.9" customHeight="1" x14ac:dyDescent="0.25">
      <c r="A29" s="155" t="s">
        <v>483</v>
      </c>
      <c r="B29" s="282"/>
      <c r="C29" s="283"/>
      <c r="D29" s="282"/>
      <c r="E29" s="283"/>
      <c r="F29" s="138"/>
      <c r="G29" s="137"/>
    </row>
    <row r="30" spans="1:9" ht="22.9" customHeight="1" x14ac:dyDescent="0.25">
      <c r="A30" s="155" t="s">
        <v>484</v>
      </c>
      <c r="B30" s="282"/>
      <c r="C30" s="283"/>
      <c r="D30" s="282"/>
      <c r="E30" s="283"/>
      <c r="F30" s="138"/>
      <c r="G30" s="137"/>
    </row>
    <row r="31" spans="1:9" ht="22.9" customHeight="1" x14ac:dyDescent="0.25">
      <c r="A31" s="155" t="s">
        <v>485</v>
      </c>
      <c r="B31" s="282"/>
      <c r="C31" s="283"/>
      <c r="D31" s="282"/>
      <c r="E31" s="283"/>
      <c r="F31" s="138"/>
      <c r="G31" s="137"/>
    </row>
    <row r="32" spans="1:9" ht="12.75" customHeight="1" x14ac:dyDescent="0.25">
      <c r="C32" s="132"/>
      <c r="D32" s="132"/>
      <c r="E32" s="133"/>
      <c r="F32" s="135"/>
      <c r="G32" s="134"/>
    </row>
    <row r="33" spans="1:7" ht="22.9" customHeight="1" x14ac:dyDescent="0.25">
      <c r="A33" s="2" t="s">
        <v>16</v>
      </c>
      <c r="B33" s="1" t="s">
        <v>501</v>
      </c>
      <c r="C33" s="105"/>
      <c r="D33" s="1"/>
      <c r="E33" s="68"/>
      <c r="F33" s="191">
        <f>+E33</f>
        <v>0</v>
      </c>
      <c r="G33" s="61"/>
    </row>
    <row r="34" spans="1:7" ht="22.5" customHeight="1" x14ac:dyDescent="0.25">
      <c r="C34" s="104"/>
      <c r="D34" s="92"/>
      <c r="E34" s="57"/>
      <c r="F34" s="57"/>
      <c r="G34" s="57"/>
    </row>
    <row r="35" spans="1:7" ht="22.9" customHeight="1" x14ac:dyDescent="0.25">
      <c r="C35" s="104"/>
      <c r="D35" s="92"/>
      <c r="E35" s="57"/>
      <c r="F35" s="57"/>
      <c r="G35" s="57"/>
    </row>
    <row r="36" spans="1:7" ht="22.9" customHeight="1" x14ac:dyDescent="0.25">
      <c r="C36" s="104"/>
      <c r="D36" s="92"/>
      <c r="E36" s="57"/>
      <c r="F36" s="57"/>
      <c r="G36" s="57"/>
    </row>
    <row r="37" spans="1:7" ht="12.75" customHeight="1" x14ac:dyDescent="0.25">
      <c r="C37" s="131"/>
      <c r="D37" s="130"/>
      <c r="E37" s="57"/>
      <c r="F37" s="57"/>
      <c r="G37" s="57"/>
    </row>
    <row r="38" spans="1:7" ht="22.9" customHeight="1" x14ac:dyDescent="0.25">
      <c r="A38" s="2">
        <v>2400</v>
      </c>
      <c r="B38" s="1" t="s">
        <v>504</v>
      </c>
      <c r="C38" s="105"/>
      <c r="D38" s="1"/>
      <c r="E38" s="190">
        <f>+F40+F41+F42+'Additional Info- Page 3'!F28+'Additional Info- Page 3'!F29+'Additional Info- Page 3'!F30+'Additional Info- Page 3'!F31+'Additional Info- Page 3'!F32+'Additional Info- Page 3'!F33</f>
        <v>0</v>
      </c>
      <c r="F38" s="191">
        <f>+E38</f>
        <v>0</v>
      </c>
      <c r="G38" s="61"/>
    </row>
    <row r="39" spans="1:7" ht="16.5" customHeight="1" x14ac:dyDescent="0.2">
      <c r="A39" s="2"/>
      <c r="B39" s="294" t="s">
        <v>507</v>
      </c>
      <c r="C39" s="294"/>
      <c r="D39" s="294" t="s">
        <v>508</v>
      </c>
      <c r="E39" s="294"/>
      <c r="F39" s="180" t="s">
        <v>461</v>
      </c>
      <c r="G39" s="57"/>
    </row>
    <row r="40" spans="1:7" ht="22.9" customHeight="1" x14ac:dyDescent="0.25">
      <c r="A40" s="155" t="s">
        <v>483</v>
      </c>
      <c r="B40" s="282"/>
      <c r="C40" s="283"/>
      <c r="D40" s="282"/>
      <c r="E40" s="283"/>
      <c r="F40" s="138"/>
      <c r="G40" s="137"/>
    </row>
    <row r="41" spans="1:7" ht="22.9" customHeight="1" x14ac:dyDescent="0.25">
      <c r="A41" s="155" t="s">
        <v>484</v>
      </c>
      <c r="B41" s="282"/>
      <c r="C41" s="283"/>
      <c r="D41" s="282"/>
      <c r="E41" s="283"/>
      <c r="F41" s="138"/>
      <c r="G41" s="137"/>
    </row>
    <row r="42" spans="1:7" ht="22.9" customHeight="1" x14ac:dyDescent="0.25">
      <c r="A42" s="155" t="s">
        <v>485</v>
      </c>
      <c r="B42" s="282"/>
      <c r="C42" s="283"/>
      <c r="D42" s="282"/>
      <c r="E42" s="283"/>
      <c r="F42" s="138"/>
      <c r="G42" s="137"/>
    </row>
    <row r="43" spans="1:7" ht="12.75" customHeight="1" x14ac:dyDescent="0.25">
      <c r="C43" s="159"/>
      <c r="D43" s="130"/>
      <c r="E43" s="57"/>
      <c r="F43" s="57"/>
      <c r="G43" s="57"/>
    </row>
    <row r="44" spans="1:7" ht="22.9" customHeight="1" x14ac:dyDescent="0.25">
      <c r="A44" s="2">
        <v>2500</v>
      </c>
      <c r="B44" s="1" t="s">
        <v>505</v>
      </c>
      <c r="C44" s="105"/>
      <c r="D44" s="1"/>
      <c r="E44" s="189"/>
      <c r="F44" s="191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61"/>
    </row>
    <row r="45" spans="1:7" ht="22.9" customHeight="1" x14ac:dyDescent="0.25">
      <c r="A45" s="2"/>
      <c r="B45" s="1"/>
      <c r="C45" s="105"/>
      <c r="D45" s="1"/>
      <c r="E45" s="137"/>
      <c r="F45" s="137"/>
      <c r="G45" s="137"/>
    </row>
    <row r="46" spans="1:7" ht="20.25" customHeight="1" x14ac:dyDescent="0.25">
      <c r="A46" s="24" t="s">
        <v>515</v>
      </c>
      <c r="B46" s="24"/>
      <c r="C46" s="104"/>
      <c r="D46" s="92"/>
      <c r="E46" s="143" t="s">
        <v>460</v>
      </c>
      <c r="F46" s="65" t="s">
        <v>461</v>
      </c>
      <c r="G46" s="57"/>
    </row>
    <row r="47" spans="1:7" ht="22.9" customHeight="1" x14ac:dyDescent="0.25">
      <c r="A47" s="155" t="s">
        <v>483</v>
      </c>
      <c r="B47" s="291"/>
      <c r="C47" s="292"/>
      <c r="D47" s="293"/>
      <c r="E47" s="160"/>
      <c r="F47" s="138"/>
      <c r="G47" s="57"/>
    </row>
    <row r="48" spans="1:7" ht="18.75" customHeight="1" x14ac:dyDescent="0.25">
      <c r="A48" s="155" t="s">
        <v>484</v>
      </c>
      <c r="B48" s="291"/>
      <c r="C48" s="292"/>
      <c r="D48" s="293"/>
      <c r="E48" s="160"/>
      <c r="F48" s="138"/>
    </row>
    <row r="49" spans="1:7" ht="21" customHeight="1" x14ac:dyDescent="0.25">
      <c r="A49" s="155" t="s">
        <v>485</v>
      </c>
      <c r="B49" s="291"/>
      <c r="C49" s="292"/>
      <c r="D49" s="293"/>
      <c r="E49" s="160"/>
      <c r="F49" s="138"/>
    </row>
    <row r="50" spans="1:7" ht="22.9" customHeight="1" x14ac:dyDescent="0.2">
      <c r="C50" s="106" t="s">
        <v>63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57"/>
    </row>
    <row r="55" spans="1:7" ht="24.95" customHeight="1" x14ac:dyDescent="0.2"/>
    <row r="56" spans="1:7" ht="24.95" customHeight="1" x14ac:dyDescent="0.2"/>
  </sheetData>
  <sheetProtection algorithmName="SHA-512" hashValue="aWayeuIqvJNGCjqJTM9xGrhHNIdBcKps1rkNnJl65xBllc26S4ADdSjtW+3gb+UYkqLu6/0keRizq1qD05ppsw==" saltValue="CnA0G1WMW625E4yIvQXohg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10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I75"/>
  <sheetViews>
    <sheetView showGridLines="0" showZeros="0" defaultGridColor="0" colorId="22" zoomScale="80" zoomScaleNormal="80" zoomScaleSheetLayoutView="100" workbookViewId="0">
      <selection activeCell="H45" sqref="H45"/>
    </sheetView>
  </sheetViews>
  <sheetFormatPr defaultColWidth="11.44140625" defaultRowHeight="15" x14ac:dyDescent="0.2"/>
  <cols>
    <col min="1" max="1" width="4.77734375" style="88" customWidth="1"/>
    <col min="2" max="2" width="8.5546875" style="88" customWidth="1"/>
    <col min="3" max="3" width="21.77734375" style="88" bestFit="1" customWidth="1"/>
    <col min="4" max="4" width="11.33203125" style="88" customWidth="1"/>
    <col min="5" max="5" width="12.21875" style="88" customWidth="1"/>
    <col min="6" max="6" width="14.77734375" style="88" customWidth="1"/>
    <col min="7" max="7" width="15.21875" style="88" customWidth="1"/>
    <col min="8" max="8" width="14" style="88" customWidth="1"/>
    <col min="9" max="9" width="13.5546875" style="88" bestFit="1" customWidth="1"/>
    <col min="10" max="16384" width="11.44140625" style="88"/>
  </cols>
  <sheetData>
    <row r="1" spans="1:8" ht="19.899999999999999" customHeight="1" x14ac:dyDescent="0.25">
      <c r="A1" s="234" t="str">
        <f>'Fringe-Non staff Serv-Page 3'!A1</f>
        <v>Department of Youth and Community Development PROGRAM BUDGET SUMMARY FY 2024</v>
      </c>
      <c r="B1" s="234"/>
      <c r="C1" s="234"/>
      <c r="D1" s="234"/>
      <c r="E1" s="234"/>
      <c r="F1" s="234"/>
      <c r="G1" s="234"/>
      <c r="H1" s="234"/>
    </row>
    <row r="2" spans="1:8" ht="16.899999999999999" customHeight="1" x14ac:dyDescent="0.25">
      <c r="G2" s="88" t="s">
        <v>46</v>
      </c>
      <c r="H2" s="70">
        <f>+'Summary-Page 1'!G4</f>
        <v>0</v>
      </c>
    </row>
    <row r="3" spans="1:8" ht="16.899999999999999" customHeight="1" x14ac:dyDescent="0.25">
      <c r="G3" s="88" t="s">
        <v>47</v>
      </c>
      <c r="H3" s="70">
        <f>+'Summary-Page 1'!G5</f>
        <v>0</v>
      </c>
    </row>
    <row r="4" spans="1:8" ht="16.899999999999999" customHeight="1" x14ac:dyDescent="0.25">
      <c r="G4" s="88" t="s">
        <v>55</v>
      </c>
      <c r="H4" s="70">
        <f>+'Summary-Page 1'!G6</f>
        <v>0</v>
      </c>
    </row>
    <row r="6" spans="1:8" ht="19.899999999999999" customHeight="1" x14ac:dyDescent="0.25">
      <c r="F6" s="3" t="s">
        <v>3</v>
      </c>
      <c r="G6" s="3" t="s">
        <v>4</v>
      </c>
      <c r="H6" s="3" t="s">
        <v>36</v>
      </c>
    </row>
    <row r="7" spans="1:8" ht="19.899999999999999" customHeight="1" x14ac:dyDescent="0.2">
      <c r="F7" s="6" t="s">
        <v>7</v>
      </c>
      <c r="G7" s="6" t="s">
        <v>8</v>
      </c>
      <c r="H7" s="6" t="s">
        <v>8</v>
      </c>
    </row>
    <row r="8" spans="1:8" ht="16.5" thickBot="1" x14ac:dyDescent="0.3">
      <c r="A8" s="10" t="s">
        <v>39</v>
      </c>
      <c r="B8" s="14"/>
      <c r="C8" s="14"/>
      <c r="D8" s="14"/>
      <c r="E8" s="14"/>
      <c r="F8" s="14"/>
      <c r="G8" s="87"/>
      <c r="H8" s="87"/>
    </row>
    <row r="9" spans="1:8" ht="17.25" thickTop="1" thickBot="1" x14ac:dyDescent="0.25">
      <c r="A9" s="12" t="s">
        <v>18</v>
      </c>
      <c r="B9" s="13"/>
      <c r="C9" s="13"/>
      <c r="D9" s="13"/>
      <c r="E9" s="13"/>
      <c r="F9" s="22"/>
      <c r="G9" s="22"/>
      <c r="H9" s="23"/>
    </row>
    <row r="10" spans="1:8" ht="16.5" thickTop="1" x14ac:dyDescent="0.25">
      <c r="B10" s="1"/>
      <c r="C10" s="1"/>
      <c r="D10" s="1"/>
      <c r="F10" s="21"/>
      <c r="G10" s="21"/>
      <c r="H10" s="21"/>
    </row>
    <row r="11" spans="1:8" ht="18.75" x14ac:dyDescent="0.25">
      <c r="A11" s="2" t="s">
        <v>19</v>
      </c>
      <c r="B11" s="1" t="s">
        <v>40</v>
      </c>
      <c r="F11" s="71"/>
      <c r="G11" s="195">
        <f>+F11</f>
        <v>0</v>
      </c>
      <c r="H11" s="61"/>
    </row>
    <row r="12" spans="1:8" x14ac:dyDescent="0.2">
      <c r="B12" s="18" t="s">
        <v>521</v>
      </c>
      <c r="F12" s="57"/>
      <c r="G12" s="57"/>
      <c r="H12" s="57"/>
    </row>
    <row r="13" spans="1:8" x14ac:dyDescent="0.2">
      <c r="B13" s="2"/>
      <c r="F13" s="57"/>
      <c r="G13" s="57"/>
      <c r="H13" s="57"/>
    </row>
    <row r="14" spans="1:8" x14ac:dyDescent="0.2">
      <c r="F14" s="57"/>
      <c r="G14" s="57"/>
      <c r="H14" s="57"/>
    </row>
    <row r="15" spans="1:8" ht="18.75" x14ac:dyDescent="0.25">
      <c r="A15" s="2">
        <v>3200</v>
      </c>
      <c r="B15" s="1" t="s">
        <v>511</v>
      </c>
      <c r="F15" s="71"/>
      <c r="G15" s="195">
        <f>+F15</f>
        <v>0</v>
      </c>
      <c r="H15" s="61"/>
    </row>
    <row r="16" spans="1:8" x14ac:dyDescent="0.2">
      <c r="A16" s="2"/>
      <c r="B16" s="66" t="s">
        <v>512</v>
      </c>
      <c r="F16" s="57"/>
      <c r="G16" s="107"/>
      <c r="H16" s="57"/>
    </row>
    <row r="17" spans="1:8" x14ac:dyDescent="0.2">
      <c r="B17" s="18" t="s">
        <v>481</v>
      </c>
      <c r="F17" s="57"/>
      <c r="G17" s="57"/>
      <c r="H17" s="57"/>
    </row>
    <row r="18" spans="1:8" x14ac:dyDescent="0.2">
      <c r="B18" s="18"/>
      <c r="C18" s="296"/>
      <c r="D18" s="296"/>
      <c r="E18" s="296"/>
      <c r="F18" s="57"/>
      <c r="G18" s="57"/>
      <c r="H18" s="57"/>
    </row>
    <row r="19" spans="1:8" ht="18" x14ac:dyDescent="0.25">
      <c r="B19" s="18"/>
      <c r="C19" s="295"/>
      <c r="D19" s="295"/>
      <c r="E19" s="295"/>
      <c r="F19" s="57"/>
      <c r="G19" s="57"/>
      <c r="H19" s="57"/>
    </row>
    <row r="20" spans="1:8" ht="18" x14ac:dyDescent="0.25">
      <c r="B20" s="54"/>
      <c r="C20" s="295"/>
      <c r="D20" s="295"/>
      <c r="E20" s="295"/>
      <c r="F20" s="57"/>
      <c r="G20" s="57"/>
      <c r="H20" s="57"/>
    </row>
    <row r="21" spans="1:8" ht="18" x14ac:dyDescent="0.25">
      <c r="B21" s="54"/>
      <c r="C21" s="295"/>
      <c r="D21" s="295"/>
      <c r="E21" s="295"/>
      <c r="F21" s="57"/>
      <c r="G21" s="57"/>
      <c r="H21" s="57"/>
    </row>
    <row r="22" spans="1:8" ht="18" x14ac:dyDescent="0.25">
      <c r="B22" s="2"/>
      <c r="C22" s="295"/>
      <c r="D22" s="295"/>
      <c r="E22" s="295"/>
      <c r="F22" s="57"/>
      <c r="G22" s="57"/>
      <c r="H22" s="57"/>
    </row>
    <row r="23" spans="1:8" ht="15.75" x14ac:dyDescent="0.25">
      <c r="B23" s="1"/>
      <c r="F23" s="57"/>
      <c r="G23" s="57"/>
      <c r="H23" s="57"/>
    </row>
    <row r="24" spans="1:8" ht="18.75" x14ac:dyDescent="0.25">
      <c r="A24" s="2">
        <v>3300</v>
      </c>
      <c r="B24" s="1" t="s">
        <v>41</v>
      </c>
      <c r="C24" s="1"/>
      <c r="D24" s="1"/>
      <c r="E24" s="1"/>
      <c r="F24" s="72"/>
      <c r="G24" s="195">
        <f>+F24</f>
        <v>0</v>
      </c>
      <c r="H24" s="62"/>
    </row>
    <row r="25" spans="1:8" ht="15.75" x14ac:dyDescent="0.25">
      <c r="B25" s="18" t="s">
        <v>455</v>
      </c>
      <c r="C25" s="1"/>
      <c r="D25" s="1"/>
      <c r="E25" s="1"/>
      <c r="F25" s="57"/>
      <c r="G25" s="57"/>
      <c r="H25" s="57"/>
    </row>
    <row r="26" spans="1:8" x14ac:dyDescent="0.2">
      <c r="B26" s="2"/>
      <c r="E26" s="87"/>
      <c r="F26" s="58"/>
      <c r="G26" s="58"/>
      <c r="H26" s="58"/>
    </row>
    <row r="27" spans="1:8" ht="15.75" x14ac:dyDescent="0.25">
      <c r="A27" s="10"/>
      <c r="B27" s="14"/>
      <c r="C27" s="14"/>
      <c r="D27" s="14"/>
      <c r="E27" s="14"/>
      <c r="F27" s="63"/>
      <c r="G27" s="108"/>
      <c r="H27" s="108"/>
    </row>
    <row r="28" spans="1:8" ht="19.899999999999999" customHeight="1" x14ac:dyDescent="0.25">
      <c r="A28" s="8">
        <v>3400</v>
      </c>
      <c r="B28" s="14" t="s">
        <v>540</v>
      </c>
      <c r="C28" s="14"/>
      <c r="D28" s="14"/>
      <c r="E28" s="14"/>
      <c r="F28" s="196">
        <f>G30+G32</f>
        <v>0</v>
      </c>
      <c r="G28" s="196">
        <f>F28</f>
        <v>0</v>
      </c>
      <c r="H28" s="61"/>
    </row>
    <row r="29" spans="1:8" ht="19.899999999999999" customHeight="1" x14ac:dyDescent="0.25">
      <c r="A29" s="8"/>
      <c r="B29" s="14"/>
      <c r="C29" s="14"/>
      <c r="D29" s="14"/>
      <c r="F29" s="57"/>
      <c r="G29" s="57"/>
      <c r="H29" s="57"/>
    </row>
    <row r="30" spans="1:8" ht="19.899999999999999" customHeight="1" x14ac:dyDescent="0.25">
      <c r="B30" s="15"/>
      <c r="C30" s="25" t="s">
        <v>546</v>
      </c>
      <c r="D30" s="87"/>
      <c r="E30" s="14"/>
      <c r="F30" s="64"/>
      <c r="G30" s="109"/>
      <c r="H30" s="58"/>
    </row>
    <row r="31" spans="1:8" ht="19.899999999999999" customHeight="1" x14ac:dyDescent="0.25">
      <c r="B31" s="15"/>
      <c r="C31" s="87"/>
      <c r="D31" s="87"/>
      <c r="E31" s="14"/>
      <c r="F31" s="57"/>
      <c r="G31" s="57"/>
      <c r="H31" s="57"/>
    </row>
    <row r="32" spans="1:8" ht="19.899999999999999" customHeight="1" x14ac:dyDescent="0.25">
      <c r="B32" s="15"/>
      <c r="C32" s="25" t="s">
        <v>547</v>
      </c>
      <c r="D32" s="87"/>
      <c r="E32" s="14"/>
      <c r="F32" s="64"/>
      <c r="G32" s="109"/>
      <c r="H32" s="58"/>
    </row>
    <row r="33" spans="1:9" ht="19.899999999999999" customHeight="1" x14ac:dyDescent="0.25">
      <c r="A33" s="8"/>
      <c r="B33" s="87"/>
      <c r="C33" s="14"/>
      <c r="D33" s="14"/>
      <c r="E33" s="14"/>
      <c r="F33" s="64"/>
      <c r="G33" s="58"/>
      <c r="H33" s="58"/>
    </row>
    <row r="34" spans="1:9" ht="19.899999999999999" customHeight="1" x14ac:dyDescent="0.25">
      <c r="A34" s="8"/>
      <c r="B34" s="87"/>
      <c r="C34" s="14"/>
      <c r="D34" s="14"/>
      <c r="E34" s="14"/>
      <c r="F34" s="64"/>
      <c r="G34" s="58"/>
      <c r="H34" s="58"/>
    </row>
    <row r="35" spans="1:9" ht="19.899999999999999" customHeight="1" x14ac:dyDescent="0.25">
      <c r="A35" s="8">
        <v>3500</v>
      </c>
      <c r="B35" s="1" t="s">
        <v>42</v>
      </c>
      <c r="E35" s="16"/>
      <c r="F35" s="71"/>
      <c r="G35" s="227">
        <f>+F35</f>
        <v>0</v>
      </c>
      <c r="H35" s="61"/>
    </row>
    <row r="36" spans="1:9" ht="19.899999999999999" customHeight="1" x14ac:dyDescent="0.25">
      <c r="A36" s="8"/>
      <c r="B36" s="18" t="s">
        <v>522</v>
      </c>
      <c r="F36" s="57"/>
      <c r="G36" s="65"/>
      <c r="H36" s="57"/>
    </row>
    <row r="37" spans="1:9" ht="19.899999999999999" customHeight="1" x14ac:dyDescent="0.25">
      <c r="A37" s="2">
        <v>3600</v>
      </c>
      <c r="B37" s="1" t="s">
        <v>43</v>
      </c>
      <c r="F37" s="71"/>
      <c r="G37" s="195">
        <f>+F37</f>
        <v>0</v>
      </c>
      <c r="H37" s="61"/>
    </row>
    <row r="38" spans="1:9" x14ac:dyDescent="0.2">
      <c r="B38" s="11" t="s">
        <v>533</v>
      </c>
      <c r="F38" s="57"/>
      <c r="G38" s="57"/>
      <c r="H38" s="57"/>
    </row>
    <row r="39" spans="1:9" ht="19.5" customHeight="1" x14ac:dyDescent="0.25">
      <c r="A39" s="8">
        <v>3700</v>
      </c>
      <c r="B39" s="1" t="s">
        <v>478</v>
      </c>
      <c r="F39" s="196">
        <f>G43+G45</f>
        <v>0</v>
      </c>
      <c r="G39" s="195">
        <f>F39</f>
        <v>0</v>
      </c>
      <c r="H39" s="61"/>
    </row>
    <row r="40" spans="1:9" ht="15" customHeight="1" x14ac:dyDescent="0.2">
      <c r="A40" s="8"/>
      <c r="B40" s="51" t="s">
        <v>523</v>
      </c>
      <c r="C40" s="50"/>
      <c r="D40" s="50"/>
      <c r="E40" s="110"/>
      <c r="F40" s="21"/>
      <c r="G40" s="21"/>
      <c r="H40" s="21"/>
    </row>
    <row r="41" spans="1:9" ht="14.25" customHeight="1" x14ac:dyDescent="0.2">
      <c r="B41" s="232" t="s">
        <v>536</v>
      </c>
      <c r="C41" s="106"/>
      <c r="D41" s="106"/>
      <c r="F41" s="21"/>
      <c r="G41" s="21"/>
      <c r="H41" s="21"/>
    </row>
    <row r="42" spans="1:9" ht="14.25" customHeight="1" x14ac:dyDescent="0.2">
      <c r="B42" s="52" t="s">
        <v>524</v>
      </c>
      <c r="C42" s="106"/>
      <c r="D42" s="106"/>
      <c r="F42" s="21"/>
      <c r="G42" s="21"/>
      <c r="H42" s="21"/>
    </row>
    <row r="43" spans="1:9" ht="19.5" customHeight="1" x14ac:dyDescent="0.25">
      <c r="A43" s="8"/>
      <c r="B43" s="24"/>
      <c r="C43" s="24" t="s">
        <v>457</v>
      </c>
      <c r="D43" s="21"/>
      <c r="F43" s="252"/>
      <c r="G43" s="254"/>
      <c r="H43" s="57"/>
    </row>
    <row r="44" spans="1:9" ht="14.25" customHeight="1" x14ac:dyDescent="0.2">
      <c r="A44" s="8"/>
      <c r="B44" s="21"/>
      <c r="C44" s="21"/>
      <c r="D44" s="249"/>
      <c r="E44" s="249"/>
      <c r="F44" s="57"/>
      <c r="G44" s="118"/>
      <c r="H44" s="245"/>
      <c r="I44" s="245"/>
    </row>
    <row r="45" spans="1:9" ht="18.75" customHeight="1" x14ac:dyDescent="0.25">
      <c r="A45" s="8"/>
      <c r="B45" s="24"/>
      <c r="C45" s="1" t="s">
        <v>543</v>
      </c>
      <c r="D45" s="250"/>
      <c r="E45" s="249"/>
      <c r="F45" s="252"/>
      <c r="G45" s="254"/>
      <c r="H45" s="253" t="b">
        <f>IF(G45&gt;0,"Indirect Worksheet Must Be Completed!!!")</f>
        <v>0</v>
      </c>
      <c r="I45" s="251"/>
    </row>
    <row r="46" spans="1:9" ht="29.25" customHeight="1" x14ac:dyDescent="0.2">
      <c r="A46" s="87"/>
      <c r="B46" s="247"/>
      <c r="C46" s="246"/>
      <c r="D46" s="87"/>
      <c r="E46" s="87"/>
      <c r="F46" s="35"/>
      <c r="G46" s="35"/>
      <c r="H46" s="245"/>
    </row>
    <row r="47" spans="1:9" ht="18.75" x14ac:dyDescent="0.25">
      <c r="A47" s="8">
        <v>3800</v>
      </c>
      <c r="B47" s="1" t="s">
        <v>550</v>
      </c>
      <c r="F47" s="305"/>
      <c r="G47" s="254"/>
      <c r="H47" s="306">
        <f>+F47</f>
        <v>0</v>
      </c>
    </row>
    <row r="48" spans="1:9" ht="3.75" customHeight="1" x14ac:dyDescent="0.2">
      <c r="B48" s="111"/>
      <c r="C48" s="106"/>
      <c r="D48" s="106"/>
      <c r="F48" s="97"/>
      <c r="G48" s="97"/>
      <c r="H48" s="97"/>
    </row>
    <row r="49" spans="1:8" ht="13.5" customHeight="1" x14ac:dyDescent="0.2">
      <c r="B49" s="111"/>
      <c r="C49" s="106"/>
      <c r="D49" s="106"/>
      <c r="F49" s="97"/>
      <c r="G49" s="97"/>
      <c r="H49" s="97"/>
    </row>
    <row r="50" spans="1:8" ht="19.899999999999999" customHeight="1" x14ac:dyDescent="0.25">
      <c r="A50" s="28">
        <v>3900</v>
      </c>
      <c r="B50" s="25" t="s">
        <v>58</v>
      </c>
      <c r="C50" s="106"/>
      <c r="D50" s="106"/>
      <c r="F50" s="71"/>
      <c r="G50" s="61"/>
      <c r="H50" s="195">
        <f>+F50</f>
        <v>0</v>
      </c>
    </row>
    <row r="51" spans="1:8" ht="19.899999999999999" customHeight="1" x14ac:dyDescent="0.2">
      <c r="A51" s="244" t="s">
        <v>539</v>
      </c>
      <c r="B51" s="7"/>
      <c r="D51" s="248">
        <f>IF('Summary-Page 1'!E46&gt;25000,(0.03*'Summary-Page 1'!E46),420)</f>
        <v>420</v>
      </c>
      <c r="F51" s="31"/>
      <c r="G51" s="31"/>
      <c r="H51" s="112"/>
    </row>
    <row r="52" spans="1:8" ht="19.899999999999999" customHeight="1" x14ac:dyDescent="0.25">
      <c r="A52" s="28"/>
      <c r="B52" s="29"/>
      <c r="C52" s="30"/>
      <c r="D52" s="30"/>
      <c r="F52" s="31"/>
      <c r="G52" s="31"/>
      <c r="H52" s="112"/>
    </row>
    <row r="53" spans="1:8" ht="19.5" hidden="1" customHeight="1" x14ac:dyDescent="0.25">
      <c r="A53" s="28">
        <v>4000</v>
      </c>
      <c r="B53" s="27" t="s">
        <v>75</v>
      </c>
      <c r="C53" s="106"/>
      <c r="D53" s="106"/>
      <c r="F53" s="19">
        <f>+G53</f>
        <v>0</v>
      </c>
      <c r="G53" s="113"/>
      <c r="H53" s="20"/>
    </row>
    <row r="54" spans="1:8" ht="19.899999999999999" customHeight="1" x14ac:dyDescent="0.25">
      <c r="A54" s="28"/>
      <c r="B54" s="27"/>
      <c r="C54" s="106"/>
      <c r="D54" s="106"/>
      <c r="F54" s="21"/>
      <c r="G54" s="112"/>
      <c r="H54" s="112"/>
    </row>
    <row r="55" spans="1:8" ht="19.899999999999999" customHeight="1" x14ac:dyDescent="0.25">
      <c r="A55" s="25"/>
    </row>
    <row r="56" spans="1:8" ht="19.899999999999999" customHeight="1" x14ac:dyDescent="0.25">
      <c r="A56" s="25" t="s">
        <v>545</v>
      </c>
      <c r="D56" s="25"/>
    </row>
    <row r="57" spans="1:8" ht="19.899999999999999" customHeight="1" x14ac:dyDescent="0.25">
      <c r="A57" s="1" t="s">
        <v>513</v>
      </c>
      <c r="D57" s="1"/>
    </row>
    <row r="58" spans="1:8" ht="19.899999999999999" customHeight="1" x14ac:dyDescent="0.25">
      <c r="A58" s="1" t="s">
        <v>544</v>
      </c>
      <c r="B58" s="87"/>
      <c r="C58" s="87"/>
      <c r="D58" s="14"/>
      <c r="E58" s="87"/>
      <c r="F58" s="87"/>
      <c r="G58" s="87"/>
      <c r="H58" s="87"/>
    </row>
    <row r="59" spans="1:8" ht="19.899999999999999" customHeight="1" x14ac:dyDescent="0.25">
      <c r="A59" s="255" t="s">
        <v>548</v>
      </c>
      <c r="B59" s="24"/>
      <c r="D59" s="24"/>
    </row>
    <row r="60" spans="1:8" ht="14.25" customHeight="1" x14ac:dyDescent="0.25">
      <c r="C60" s="24"/>
    </row>
    <row r="61" spans="1:8" ht="19.899999999999999" customHeight="1" x14ac:dyDescent="0.25">
      <c r="A61" s="73" t="s">
        <v>451</v>
      </c>
      <c r="B61" s="96"/>
      <c r="C61" s="74"/>
      <c r="D61" s="96"/>
      <c r="E61" s="96"/>
      <c r="F61" s="96"/>
      <c r="G61" s="96"/>
    </row>
    <row r="62" spans="1:8" ht="19.899999999999999" customHeight="1" x14ac:dyDescent="0.2">
      <c r="B62" s="87" t="s">
        <v>44</v>
      </c>
      <c r="C62" s="87"/>
      <c r="D62" s="87"/>
      <c r="E62" s="87"/>
      <c r="F62" s="87"/>
      <c r="G62" s="87"/>
      <c r="H62" s="87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ByP0nt1t0bf2Y+GneSeXQm3LqjKu0K6ZBbhOeLMqx7wAQeRNrR+WAEmmON14kzsTqNl8tMKSEQp/eE0ihkamWQ==" saltValue="L7jGsivX6q6JzwcUCxAxoQ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10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zoomScale="90" zoomScaleNormal="90" workbookViewId="0"/>
  </sheetViews>
  <sheetFormatPr defaultRowHeight="15" x14ac:dyDescent="0.2"/>
  <cols>
    <col min="1" max="1" width="7" style="168" customWidth="1"/>
    <col min="2" max="2" width="8.88671875" style="168"/>
    <col min="3" max="3" width="33.77734375" style="168" customWidth="1"/>
    <col min="4" max="4" width="8.88671875" style="168"/>
    <col min="5" max="5" width="12.21875" style="168" customWidth="1"/>
    <col min="6" max="6" width="11" style="168" customWidth="1"/>
    <col min="7" max="16384" width="8.88671875" style="168"/>
  </cols>
  <sheetData>
    <row r="1" spans="1:6" x14ac:dyDescent="0.2">
      <c r="A1" s="235"/>
      <c r="B1" s="236" t="str">
        <f>'OTPS-Page4'!A1</f>
        <v>Department of Youth and Community Development PROGRAM BUDGET SUMMARY FY 2024</v>
      </c>
      <c r="C1" s="235"/>
      <c r="D1" s="235"/>
      <c r="E1" s="235"/>
      <c r="F1" s="235"/>
    </row>
    <row r="2" spans="1:6" x14ac:dyDescent="0.2">
      <c r="E2" s="238" t="s">
        <v>46</v>
      </c>
      <c r="F2" s="240">
        <f>+'Summary-Page 1'!G4</f>
        <v>0</v>
      </c>
    </row>
    <row r="3" spans="1:6" ht="18" customHeight="1" x14ac:dyDescent="0.2">
      <c r="E3" s="238" t="s">
        <v>47</v>
      </c>
      <c r="F3" s="241">
        <f>+'Summary-Page 1'!G5</f>
        <v>0</v>
      </c>
    </row>
    <row r="4" spans="1:6" ht="18.75" customHeight="1" x14ac:dyDescent="0.2">
      <c r="E4" s="239" t="s">
        <v>55</v>
      </c>
      <c r="F4" s="242">
        <f>+'Summary-Page 1'!G6</f>
        <v>0</v>
      </c>
    </row>
    <row r="5" spans="1:6" x14ac:dyDescent="0.2">
      <c r="A5" s="231" t="s">
        <v>537</v>
      </c>
      <c r="B5" s="170"/>
      <c r="C5" s="170"/>
      <c r="D5" s="171"/>
      <c r="E5" s="169"/>
      <c r="F5" s="52"/>
    </row>
    <row r="6" spans="1:6" x14ac:dyDescent="0.2">
      <c r="A6" s="172" t="s">
        <v>476</v>
      </c>
      <c r="B6" s="172"/>
      <c r="C6" s="172"/>
      <c r="D6" s="173"/>
      <c r="E6" s="174"/>
      <c r="F6" s="174"/>
    </row>
    <row r="7" spans="1:6" x14ac:dyDescent="0.2">
      <c r="A7" s="173"/>
      <c r="B7" s="173">
        <v>2100</v>
      </c>
      <c r="C7" s="170" t="s">
        <v>503</v>
      </c>
      <c r="D7" s="170" t="s">
        <v>468</v>
      </c>
      <c r="E7" s="170"/>
      <c r="F7" s="175" t="s">
        <v>502</v>
      </c>
    </row>
    <row r="8" spans="1:6" x14ac:dyDescent="0.2">
      <c r="A8" s="176" t="s">
        <v>488</v>
      </c>
      <c r="B8" s="300"/>
      <c r="C8" s="301"/>
      <c r="D8" s="297"/>
      <c r="E8" s="298"/>
      <c r="F8" s="177"/>
    </row>
    <row r="9" spans="1:6" x14ac:dyDescent="0.2">
      <c r="A9" s="176" t="s">
        <v>489</v>
      </c>
      <c r="B9" s="300"/>
      <c r="C9" s="301"/>
      <c r="D9" s="297"/>
      <c r="E9" s="298"/>
      <c r="F9" s="177"/>
    </row>
    <row r="10" spans="1:6" x14ac:dyDescent="0.2">
      <c r="A10" s="176" t="s">
        <v>490</v>
      </c>
      <c r="B10" s="300"/>
      <c r="C10" s="301"/>
      <c r="D10" s="297"/>
      <c r="E10" s="298"/>
      <c r="F10" s="177"/>
    </row>
    <row r="11" spans="1:6" x14ac:dyDescent="0.2">
      <c r="A11" s="176" t="s">
        <v>491</v>
      </c>
      <c r="B11" s="300"/>
      <c r="C11" s="301"/>
      <c r="D11" s="297"/>
      <c r="E11" s="298"/>
      <c r="F11" s="177"/>
    </row>
    <row r="12" spans="1:6" x14ac:dyDescent="0.2">
      <c r="A12" s="176" t="s">
        <v>492</v>
      </c>
      <c r="B12" s="300"/>
      <c r="C12" s="301"/>
      <c r="D12" s="297"/>
      <c r="E12" s="298"/>
      <c r="F12" s="177"/>
    </row>
    <row r="13" spans="1:6" x14ac:dyDescent="0.2">
      <c r="A13" s="176" t="s">
        <v>493</v>
      </c>
      <c r="B13" s="300"/>
      <c r="C13" s="301"/>
      <c r="D13" s="297"/>
      <c r="E13" s="298"/>
      <c r="F13" s="177"/>
    </row>
    <row r="14" spans="1:6" x14ac:dyDescent="0.2">
      <c r="A14" s="176" t="s">
        <v>494</v>
      </c>
      <c r="B14" s="300"/>
      <c r="C14" s="301"/>
      <c r="D14" s="297"/>
      <c r="E14" s="298"/>
      <c r="F14" s="177"/>
    </row>
    <row r="15" spans="1:6" x14ac:dyDescent="0.2">
      <c r="A15" s="176" t="s">
        <v>495</v>
      </c>
      <c r="B15" s="300"/>
      <c r="C15" s="301"/>
      <c r="D15" s="297"/>
      <c r="E15" s="298"/>
      <c r="F15" s="177"/>
    </row>
    <row r="16" spans="1:6" x14ac:dyDescent="0.2">
      <c r="A16" s="176" t="s">
        <v>496</v>
      </c>
      <c r="B16" s="300"/>
      <c r="C16" s="301"/>
      <c r="D16" s="297"/>
      <c r="E16" s="298"/>
      <c r="F16" s="177"/>
    </row>
    <row r="17" spans="1:6" x14ac:dyDescent="0.2">
      <c r="A17" s="176" t="s">
        <v>497</v>
      </c>
      <c r="B17" s="300"/>
      <c r="C17" s="301"/>
      <c r="D17" s="297"/>
      <c r="E17" s="298"/>
      <c r="F17" s="177"/>
    </row>
    <row r="18" spans="1:6" x14ac:dyDescent="0.2">
      <c r="A18" s="176" t="s">
        <v>498</v>
      </c>
      <c r="B18" s="300"/>
      <c r="C18" s="301"/>
      <c r="D18" s="297"/>
      <c r="E18" s="298"/>
      <c r="F18" s="177"/>
    </row>
    <row r="19" spans="1:6" x14ac:dyDescent="0.2">
      <c r="A19" s="176" t="s">
        <v>499</v>
      </c>
      <c r="B19" s="300"/>
      <c r="C19" s="301"/>
      <c r="D19" s="297"/>
      <c r="E19" s="298"/>
      <c r="F19" s="177"/>
    </row>
    <row r="20" spans="1:6" x14ac:dyDescent="0.2">
      <c r="A20" s="176" t="s">
        <v>500</v>
      </c>
      <c r="B20" s="300"/>
      <c r="C20" s="301"/>
      <c r="D20" s="297"/>
      <c r="E20" s="298"/>
      <c r="F20" s="177"/>
    </row>
    <row r="21" spans="1:6" x14ac:dyDescent="0.2">
      <c r="A21" s="173"/>
      <c r="B21" s="173"/>
      <c r="C21" s="173"/>
      <c r="D21" s="173"/>
      <c r="E21" s="174"/>
      <c r="F21" s="174"/>
    </row>
    <row r="22" spans="1:6" x14ac:dyDescent="0.2">
      <c r="A22" s="173"/>
      <c r="B22" s="173">
        <v>2200</v>
      </c>
      <c r="C22" s="231" t="s">
        <v>529</v>
      </c>
      <c r="D22" s="299" t="s">
        <v>460</v>
      </c>
      <c r="E22" s="299"/>
      <c r="F22" s="175" t="s">
        <v>502</v>
      </c>
    </row>
    <row r="23" spans="1:6" x14ac:dyDescent="0.2">
      <c r="A23" s="176" t="s">
        <v>486</v>
      </c>
      <c r="B23" s="297"/>
      <c r="C23" s="298"/>
      <c r="D23" s="297"/>
      <c r="E23" s="298"/>
      <c r="F23" s="177"/>
    </row>
    <row r="24" spans="1:6" x14ac:dyDescent="0.2">
      <c r="A24" s="176" t="s">
        <v>487</v>
      </c>
      <c r="B24" s="297"/>
      <c r="C24" s="298"/>
      <c r="D24" s="297"/>
      <c r="E24" s="298"/>
      <c r="F24" s="177"/>
    </row>
    <row r="25" spans="1:6" x14ac:dyDescent="0.2">
      <c r="A25" s="176" t="s">
        <v>488</v>
      </c>
      <c r="B25" s="297"/>
      <c r="C25" s="298"/>
      <c r="D25" s="297"/>
      <c r="E25" s="298"/>
      <c r="F25" s="177"/>
    </row>
    <row r="26" spans="1:6" x14ac:dyDescent="0.2">
      <c r="A26" s="173"/>
      <c r="B26" s="173"/>
      <c r="C26" s="173"/>
      <c r="D26" s="173"/>
      <c r="E26" s="174"/>
      <c r="F26" s="174"/>
    </row>
    <row r="27" spans="1:6" ht="15.75" x14ac:dyDescent="0.25">
      <c r="A27" s="26"/>
      <c r="B27" s="173">
        <v>2400</v>
      </c>
      <c r="C27" s="170" t="s">
        <v>469</v>
      </c>
      <c r="D27" s="299" t="s">
        <v>508</v>
      </c>
      <c r="E27" s="299"/>
      <c r="F27" s="175" t="s">
        <v>502</v>
      </c>
    </row>
    <row r="28" spans="1:6" x14ac:dyDescent="0.2">
      <c r="A28" s="176" t="s">
        <v>486</v>
      </c>
      <c r="B28" s="297"/>
      <c r="C28" s="298"/>
      <c r="D28" s="297"/>
      <c r="E28" s="298"/>
      <c r="F28" s="177"/>
    </row>
    <row r="29" spans="1:6" x14ac:dyDescent="0.2">
      <c r="A29" s="176" t="s">
        <v>487</v>
      </c>
      <c r="B29" s="297"/>
      <c r="C29" s="298"/>
      <c r="D29" s="161"/>
      <c r="E29" s="162"/>
      <c r="F29" s="177"/>
    </row>
    <row r="30" spans="1:6" x14ac:dyDescent="0.2">
      <c r="A30" s="176" t="s">
        <v>488</v>
      </c>
      <c r="B30" s="297"/>
      <c r="C30" s="298"/>
      <c r="D30" s="161"/>
      <c r="E30" s="162"/>
      <c r="F30" s="177"/>
    </row>
    <row r="31" spans="1:6" x14ac:dyDescent="0.2">
      <c r="A31" s="176" t="s">
        <v>489</v>
      </c>
      <c r="B31" s="297"/>
      <c r="C31" s="298"/>
      <c r="D31" s="161"/>
      <c r="E31" s="162"/>
      <c r="F31" s="177"/>
    </row>
    <row r="32" spans="1:6" x14ac:dyDescent="0.2">
      <c r="A32" s="176" t="s">
        <v>490</v>
      </c>
      <c r="B32" s="297"/>
      <c r="C32" s="298"/>
      <c r="D32" s="161"/>
      <c r="E32" s="162"/>
      <c r="F32" s="177"/>
    </row>
    <row r="33" spans="1:6" x14ac:dyDescent="0.2">
      <c r="A33" s="185" t="s">
        <v>491</v>
      </c>
      <c r="B33" s="302"/>
      <c r="C33" s="303"/>
      <c r="D33" s="186"/>
      <c r="E33" s="187"/>
      <c r="F33" s="188"/>
    </row>
    <row r="34" spans="1:6" x14ac:dyDescent="0.2">
      <c r="A34" s="182"/>
      <c r="B34" s="304"/>
      <c r="C34" s="304"/>
      <c r="D34" s="183"/>
      <c r="E34" s="183"/>
      <c r="F34" s="184"/>
    </row>
    <row r="35" spans="1:6" x14ac:dyDescent="0.2">
      <c r="A35" s="181"/>
      <c r="B35" s="173">
        <v>2500</v>
      </c>
      <c r="C35" s="170" t="s">
        <v>506</v>
      </c>
      <c r="D35" s="299" t="s">
        <v>460</v>
      </c>
      <c r="E35" s="299"/>
      <c r="F35" s="175" t="s">
        <v>502</v>
      </c>
    </row>
    <row r="36" spans="1:6" x14ac:dyDescent="0.2">
      <c r="A36" s="176" t="s">
        <v>486</v>
      </c>
      <c r="B36" s="297"/>
      <c r="C36" s="298"/>
      <c r="D36" s="161"/>
      <c r="E36" s="162"/>
      <c r="F36" s="177"/>
    </row>
    <row r="37" spans="1:6" x14ac:dyDescent="0.2">
      <c r="A37" s="176" t="s">
        <v>487</v>
      </c>
      <c r="B37" s="297"/>
      <c r="C37" s="298"/>
      <c r="D37" s="161"/>
      <c r="E37" s="162"/>
      <c r="F37" s="177"/>
    </row>
    <row r="38" spans="1:6" x14ac:dyDescent="0.2">
      <c r="A38" s="176" t="s">
        <v>488</v>
      </c>
      <c r="B38" s="297"/>
      <c r="C38" s="298"/>
      <c r="D38" s="161"/>
      <c r="E38" s="162"/>
      <c r="F38" s="177"/>
    </row>
    <row r="39" spans="1:6" x14ac:dyDescent="0.2">
      <c r="A39" s="176" t="s">
        <v>489</v>
      </c>
      <c r="B39" s="297"/>
      <c r="C39" s="298"/>
      <c r="D39" s="161"/>
      <c r="E39" s="162"/>
      <c r="F39" s="177"/>
    </row>
    <row r="40" spans="1:6" x14ac:dyDescent="0.2">
      <c r="A40" s="176" t="s">
        <v>490</v>
      </c>
      <c r="B40" s="297"/>
      <c r="C40" s="298"/>
      <c r="D40" s="161"/>
      <c r="E40" s="162"/>
      <c r="F40" s="177"/>
    </row>
    <row r="41" spans="1:6" x14ac:dyDescent="0.2">
      <c r="A41" s="176" t="s">
        <v>491</v>
      </c>
      <c r="B41" s="297"/>
      <c r="C41" s="298"/>
      <c r="D41" s="161"/>
      <c r="E41" s="162"/>
      <c r="F41" s="177"/>
    </row>
    <row r="42" spans="1:6" x14ac:dyDescent="0.2">
      <c r="A42" s="176" t="s">
        <v>492</v>
      </c>
      <c r="B42" s="297"/>
      <c r="C42" s="298"/>
      <c r="D42" s="161"/>
      <c r="E42" s="162"/>
      <c r="F42" s="177"/>
    </row>
    <row r="43" spans="1:6" x14ac:dyDescent="0.2">
      <c r="A43" s="176" t="s">
        <v>493</v>
      </c>
      <c r="B43" s="297"/>
      <c r="C43" s="298"/>
      <c r="D43" s="161"/>
      <c r="E43" s="162"/>
      <c r="F43" s="177"/>
    </row>
    <row r="44" spans="1:6" x14ac:dyDescent="0.2">
      <c r="A44" s="176" t="s">
        <v>494</v>
      </c>
      <c r="B44" s="297"/>
      <c r="C44" s="298"/>
      <c r="D44" s="161"/>
      <c r="E44" s="162"/>
      <c r="F44" s="177"/>
    </row>
    <row r="45" spans="1:6" x14ac:dyDescent="0.2">
      <c r="A45" s="176" t="s">
        <v>495</v>
      </c>
      <c r="B45" s="297"/>
      <c r="C45" s="298"/>
      <c r="D45" s="161"/>
      <c r="E45" s="162"/>
      <c r="F45" s="177"/>
    </row>
    <row r="46" spans="1:6" x14ac:dyDescent="0.2">
      <c r="A46" s="176" t="s">
        <v>496</v>
      </c>
      <c r="B46" s="297"/>
      <c r="C46" s="298"/>
      <c r="D46" s="161"/>
      <c r="E46" s="162"/>
      <c r="F46" s="177"/>
    </row>
    <row r="47" spans="1:6" x14ac:dyDescent="0.2">
      <c r="A47" s="176" t="s">
        <v>497</v>
      </c>
      <c r="B47" s="297"/>
      <c r="C47" s="298"/>
      <c r="D47" s="297"/>
      <c r="E47" s="298"/>
      <c r="F47" s="177"/>
    </row>
    <row r="48" spans="1:6" x14ac:dyDescent="0.2">
      <c r="C48" s="178" t="s">
        <v>479</v>
      </c>
    </row>
  </sheetData>
  <sheetProtection algorithmName="SHA-512" hashValue="5HFVlTcwM7kROUki+hd9F9XNbKODtgKcjVvHSDLvvVfjH8XdXjqov9rOgacIkz4G9iR1szcQithqfxOTYPRApw==" saltValue="40VJORj3jc9yYl7dyWgn/A==" spinCount="100000" sheet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zoomScaleNormal="100" workbookViewId="0">
      <selection activeCell="G31" sqref="G31"/>
    </sheetView>
  </sheetViews>
  <sheetFormatPr defaultColWidth="7.109375" defaultRowHeight="12.75" x14ac:dyDescent="0.2"/>
  <cols>
    <col min="1" max="16384" width="7.109375" style="179"/>
  </cols>
  <sheetData>
    <row r="1" spans="1:2" x14ac:dyDescent="0.2">
      <c r="B1" s="237" t="s">
        <v>538</v>
      </c>
    </row>
    <row r="3" spans="1:2" x14ac:dyDescent="0.2">
      <c r="A3" s="224" t="s">
        <v>80</v>
      </c>
      <c r="B3" s="224" t="s">
        <v>81</v>
      </c>
    </row>
    <row r="4" spans="1:2" x14ac:dyDescent="0.2">
      <c r="A4" s="179" t="s">
        <v>82</v>
      </c>
      <c r="B4" s="179" t="s">
        <v>83</v>
      </c>
    </row>
    <row r="5" spans="1:2" x14ac:dyDescent="0.2">
      <c r="A5" s="179" t="s">
        <v>84</v>
      </c>
      <c r="B5" s="179" t="s">
        <v>85</v>
      </c>
    </row>
    <row r="6" spans="1:2" x14ac:dyDescent="0.2">
      <c r="A6" s="179" t="s">
        <v>86</v>
      </c>
      <c r="B6" s="179" t="s">
        <v>87</v>
      </c>
    </row>
    <row r="7" spans="1:2" x14ac:dyDescent="0.2">
      <c r="A7" s="179" t="s">
        <v>88</v>
      </c>
      <c r="B7" s="179" t="s">
        <v>89</v>
      </c>
    </row>
    <row r="8" spans="1:2" x14ac:dyDescent="0.2">
      <c r="A8" s="179" t="s">
        <v>90</v>
      </c>
      <c r="B8" s="179" t="s">
        <v>91</v>
      </c>
    </row>
    <row r="9" spans="1:2" x14ac:dyDescent="0.2">
      <c r="A9" s="179" t="s">
        <v>92</v>
      </c>
      <c r="B9" s="179" t="s">
        <v>93</v>
      </c>
    </row>
    <row r="10" spans="1:2" x14ac:dyDescent="0.2">
      <c r="A10" s="179" t="s">
        <v>94</v>
      </c>
      <c r="B10" s="179" t="s">
        <v>95</v>
      </c>
    </row>
    <row r="11" spans="1:2" x14ac:dyDescent="0.2">
      <c r="A11" s="179" t="s">
        <v>96</v>
      </c>
      <c r="B11" s="179" t="s">
        <v>97</v>
      </c>
    </row>
    <row r="12" spans="1:2" x14ac:dyDescent="0.2">
      <c r="A12" s="179" t="s">
        <v>98</v>
      </c>
      <c r="B12" s="179" t="s">
        <v>99</v>
      </c>
    </row>
    <row r="13" spans="1:2" x14ac:dyDescent="0.2">
      <c r="A13" s="179" t="s">
        <v>100</v>
      </c>
      <c r="B13" s="179" t="s">
        <v>101</v>
      </c>
    </row>
    <row r="14" spans="1:2" x14ac:dyDescent="0.2">
      <c r="A14" s="179" t="s">
        <v>102</v>
      </c>
      <c r="B14" s="179" t="s">
        <v>103</v>
      </c>
    </row>
    <row r="15" spans="1:2" x14ac:dyDescent="0.2">
      <c r="A15" s="179" t="s">
        <v>104</v>
      </c>
      <c r="B15" s="179" t="s">
        <v>105</v>
      </c>
    </row>
    <row r="16" spans="1:2" x14ac:dyDescent="0.2">
      <c r="A16" s="179" t="s">
        <v>106</v>
      </c>
      <c r="B16" s="179" t="s">
        <v>107</v>
      </c>
    </row>
    <row r="17" spans="1:2" x14ac:dyDescent="0.2">
      <c r="A17" s="179" t="s">
        <v>108</v>
      </c>
      <c r="B17" s="179" t="s">
        <v>109</v>
      </c>
    </row>
    <row r="18" spans="1:2" x14ac:dyDescent="0.2">
      <c r="A18" s="179" t="s">
        <v>110</v>
      </c>
      <c r="B18" s="179" t="s">
        <v>111</v>
      </c>
    </row>
    <row r="19" spans="1:2" x14ac:dyDescent="0.2">
      <c r="A19" s="179" t="s">
        <v>112</v>
      </c>
      <c r="B19" s="179" t="s">
        <v>113</v>
      </c>
    </row>
    <row r="20" spans="1:2" x14ac:dyDescent="0.2">
      <c r="A20" s="179" t="s">
        <v>114</v>
      </c>
      <c r="B20" s="179" t="s">
        <v>115</v>
      </c>
    </row>
    <row r="21" spans="1:2" x14ac:dyDescent="0.2">
      <c r="A21" s="179" t="s">
        <v>116</v>
      </c>
      <c r="B21" s="179" t="s">
        <v>117</v>
      </c>
    </row>
    <row r="22" spans="1:2" x14ac:dyDescent="0.2">
      <c r="A22" s="179" t="s">
        <v>118</v>
      </c>
      <c r="B22" s="179" t="s">
        <v>119</v>
      </c>
    </row>
    <row r="23" spans="1:2" x14ac:dyDescent="0.2">
      <c r="A23" s="179" t="s">
        <v>120</v>
      </c>
      <c r="B23" s="179" t="s">
        <v>121</v>
      </c>
    </row>
    <row r="24" spans="1:2" x14ac:dyDescent="0.2">
      <c r="A24" s="179" t="s">
        <v>122</v>
      </c>
      <c r="B24" s="179" t="s">
        <v>123</v>
      </c>
    </row>
    <row r="25" spans="1:2" x14ac:dyDescent="0.2">
      <c r="A25" s="179" t="s">
        <v>124</v>
      </c>
      <c r="B25" s="179" t="s">
        <v>125</v>
      </c>
    </row>
    <row r="26" spans="1:2" x14ac:dyDescent="0.2">
      <c r="A26" s="179" t="s">
        <v>126</v>
      </c>
      <c r="B26" s="179" t="s">
        <v>127</v>
      </c>
    </row>
    <row r="27" spans="1:2" x14ac:dyDescent="0.2">
      <c r="A27" s="179" t="s">
        <v>128</v>
      </c>
      <c r="B27" s="179" t="s">
        <v>129</v>
      </c>
    </row>
    <row r="28" spans="1:2" x14ac:dyDescent="0.2">
      <c r="A28" s="179" t="s">
        <v>130</v>
      </c>
      <c r="B28" s="179" t="s">
        <v>131</v>
      </c>
    </row>
    <row r="29" spans="1:2" x14ac:dyDescent="0.2">
      <c r="A29" s="179" t="s">
        <v>132</v>
      </c>
      <c r="B29" s="179" t="s">
        <v>133</v>
      </c>
    </row>
    <row r="30" spans="1:2" x14ac:dyDescent="0.2">
      <c r="A30" s="179" t="s">
        <v>134</v>
      </c>
      <c r="B30" s="179" t="s">
        <v>135</v>
      </c>
    </row>
    <row r="31" spans="1:2" x14ac:dyDescent="0.2">
      <c r="A31" s="179" t="s">
        <v>324</v>
      </c>
      <c r="B31" s="179" t="s">
        <v>325</v>
      </c>
    </row>
    <row r="32" spans="1:2" x14ac:dyDescent="0.2">
      <c r="A32" s="179" t="s">
        <v>136</v>
      </c>
      <c r="B32" s="179" t="s">
        <v>137</v>
      </c>
    </row>
    <row r="33" spans="1:2" x14ac:dyDescent="0.2">
      <c r="A33" s="179" t="s">
        <v>138</v>
      </c>
      <c r="B33" s="179" t="s">
        <v>139</v>
      </c>
    </row>
    <row r="34" spans="1:2" x14ac:dyDescent="0.2">
      <c r="A34" s="179" t="s">
        <v>140</v>
      </c>
      <c r="B34" s="179" t="s">
        <v>141</v>
      </c>
    </row>
    <row r="35" spans="1:2" x14ac:dyDescent="0.2">
      <c r="A35" s="179" t="s">
        <v>142</v>
      </c>
      <c r="B35" s="179" t="s">
        <v>143</v>
      </c>
    </row>
    <row r="36" spans="1:2" x14ac:dyDescent="0.2">
      <c r="A36" s="179" t="s">
        <v>144</v>
      </c>
      <c r="B36" s="179" t="s">
        <v>145</v>
      </c>
    </row>
    <row r="37" spans="1:2" x14ac:dyDescent="0.2">
      <c r="A37" s="179" t="s">
        <v>146</v>
      </c>
      <c r="B37" s="179" t="s">
        <v>147</v>
      </c>
    </row>
    <row r="38" spans="1:2" x14ac:dyDescent="0.2">
      <c r="A38" s="179" t="s">
        <v>148</v>
      </c>
      <c r="B38" s="179" t="s">
        <v>149</v>
      </c>
    </row>
    <row r="39" spans="1:2" x14ac:dyDescent="0.2">
      <c r="A39" s="179" t="s">
        <v>150</v>
      </c>
      <c r="B39" s="179" t="s">
        <v>151</v>
      </c>
    </row>
    <row r="40" spans="1:2" x14ac:dyDescent="0.2">
      <c r="A40" s="179" t="s">
        <v>152</v>
      </c>
      <c r="B40" s="179" t="s">
        <v>153</v>
      </c>
    </row>
    <row r="41" spans="1:2" x14ac:dyDescent="0.2">
      <c r="A41" s="179" t="s">
        <v>154</v>
      </c>
      <c r="B41" s="179" t="s">
        <v>155</v>
      </c>
    </row>
    <row r="42" spans="1:2" x14ac:dyDescent="0.2">
      <c r="A42" s="179" t="s">
        <v>156</v>
      </c>
      <c r="B42" s="179" t="s">
        <v>157</v>
      </c>
    </row>
    <row r="43" spans="1:2" x14ac:dyDescent="0.2">
      <c r="A43" s="179" t="s">
        <v>158</v>
      </c>
      <c r="B43" s="179" t="s">
        <v>159</v>
      </c>
    </row>
    <row r="44" spans="1:2" x14ac:dyDescent="0.2">
      <c r="A44" s="179" t="s">
        <v>160</v>
      </c>
      <c r="B44" s="179" t="s">
        <v>161</v>
      </c>
    </row>
    <row r="45" spans="1:2" x14ac:dyDescent="0.2">
      <c r="A45" s="179" t="s">
        <v>162</v>
      </c>
      <c r="B45" s="179" t="s">
        <v>163</v>
      </c>
    </row>
    <row r="46" spans="1:2" x14ac:dyDescent="0.2">
      <c r="A46" s="179" t="s">
        <v>164</v>
      </c>
      <c r="B46" s="179" t="s">
        <v>165</v>
      </c>
    </row>
    <row r="47" spans="1:2" x14ac:dyDescent="0.2">
      <c r="A47" s="179" t="s">
        <v>166</v>
      </c>
      <c r="B47" s="179" t="s">
        <v>167</v>
      </c>
    </row>
    <row r="48" spans="1:2" x14ac:dyDescent="0.2">
      <c r="A48" s="179" t="s">
        <v>525</v>
      </c>
      <c r="B48" s="179" t="s">
        <v>526</v>
      </c>
    </row>
    <row r="49" spans="1:2" x14ac:dyDescent="0.2">
      <c r="A49" s="179" t="s">
        <v>168</v>
      </c>
      <c r="B49" s="179" t="s">
        <v>169</v>
      </c>
    </row>
    <row r="50" spans="1:2" x14ac:dyDescent="0.2">
      <c r="A50" s="179" t="s">
        <v>170</v>
      </c>
      <c r="B50" s="179" t="s">
        <v>171</v>
      </c>
    </row>
    <row r="51" spans="1:2" x14ac:dyDescent="0.2">
      <c r="A51" s="179" t="s">
        <v>172</v>
      </c>
      <c r="B51" s="179" t="s">
        <v>173</v>
      </c>
    </row>
    <row r="52" spans="1:2" x14ac:dyDescent="0.2">
      <c r="A52" s="179" t="s">
        <v>174</v>
      </c>
      <c r="B52" s="179" t="s">
        <v>175</v>
      </c>
    </row>
    <row r="53" spans="1:2" x14ac:dyDescent="0.2">
      <c r="A53" s="179" t="s">
        <v>176</v>
      </c>
      <c r="B53" s="179" t="s">
        <v>177</v>
      </c>
    </row>
    <row r="54" spans="1:2" x14ac:dyDescent="0.2">
      <c r="A54" s="179" t="s">
        <v>178</v>
      </c>
      <c r="B54" s="179" t="s">
        <v>179</v>
      </c>
    </row>
    <row r="55" spans="1:2" x14ac:dyDescent="0.2">
      <c r="A55" s="179" t="s">
        <v>180</v>
      </c>
      <c r="B55" s="179" t="s">
        <v>181</v>
      </c>
    </row>
    <row r="56" spans="1:2" x14ac:dyDescent="0.2">
      <c r="A56" s="179" t="s">
        <v>182</v>
      </c>
      <c r="B56" s="179" t="s">
        <v>183</v>
      </c>
    </row>
    <row r="57" spans="1:2" x14ac:dyDescent="0.2">
      <c r="A57" s="179" t="s">
        <v>184</v>
      </c>
      <c r="B57" s="179" t="s">
        <v>185</v>
      </c>
    </row>
    <row r="58" spans="1:2" x14ac:dyDescent="0.2">
      <c r="A58" s="179" t="s">
        <v>186</v>
      </c>
      <c r="B58" s="179" t="s">
        <v>187</v>
      </c>
    </row>
    <row r="59" spans="1:2" x14ac:dyDescent="0.2">
      <c r="A59" s="179" t="s">
        <v>188</v>
      </c>
      <c r="B59" s="179" t="s">
        <v>189</v>
      </c>
    </row>
    <row r="60" spans="1:2" x14ac:dyDescent="0.2">
      <c r="A60" s="179" t="s">
        <v>190</v>
      </c>
      <c r="B60" s="179" t="s">
        <v>191</v>
      </c>
    </row>
    <row r="61" spans="1:2" x14ac:dyDescent="0.2">
      <c r="A61" s="179" t="s">
        <v>192</v>
      </c>
      <c r="B61" s="179" t="s">
        <v>193</v>
      </c>
    </row>
    <row r="62" spans="1:2" x14ac:dyDescent="0.2">
      <c r="A62" s="179" t="s">
        <v>194</v>
      </c>
      <c r="B62" s="179" t="s">
        <v>195</v>
      </c>
    </row>
    <row r="63" spans="1:2" x14ac:dyDescent="0.2">
      <c r="A63" s="179" t="s">
        <v>196</v>
      </c>
      <c r="B63" s="179" t="s">
        <v>197</v>
      </c>
    </row>
    <row r="64" spans="1:2" x14ac:dyDescent="0.2">
      <c r="A64" s="179" t="s">
        <v>198</v>
      </c>
      <c r="B64" s="179" t="s">
        <v>199</v>
      </c>
    </row>
    <row r="65" spans="1:2" x14ac:dyDescent="0.2">
      <c r="A65" s="179" t="s">
        <v>200</v>
      </c>
      <c r="B65" s="179" t="s">
        <v>201</v>
      </c>
    </row>
    <row r="66" spans="1:2" x14ac:dyDescent="0.2">
      <c r="A66" s="179" t="s">
        <v>202</v>
      </c>
      <c r="B66" s="179" t="s">
        <v>203</v>
      </c>
    </row>
    <row r="67" spans="1:2" x14ac:dyDescent="0.2">
      <c r="A67" s="179" t="s">
        <v>204</v>
      </c>
      <c r="B67" s="179" t="s">
        <v>205</v>
      </c>
    </row>
    <row r="68" spans="1:2" x14ac:dyDescent="0.2">
      <c r="A68" s="179" t="s">
        <v>206</v>
      </c>
      <c r="B68" s="179" t="s">
        <v>207</v>
      </c>
    </row>
    <row r="69" spans="1:2" x14ac:dyDescent="0.2">
      <c r="A69" s="179" t="s">
        <v>208</v>
      </c>
      <c r="B69" s="179" t="s">
        <v>209</v>
      </c>
    </row>
    <row r="70" spans="1:2" x14ac:dyDescent="0.2">
      <c r="A70" s="179" t="s">
        <v>210</v>
      </c>
      <c r="B70" s="179" t="s">
        <v>211</v>
      </c>
    </row>
    <row r="71" spans="1:2" x14ac:dyDescent="0.2">
      <c r="A71" s="179" t="s">
        <v>212</v>
      </c>
      <c r="B71" s="179" t="s">
        <v>213</v>
      </c>
    </row>
    <row r="72" spans="1:2" x14ac:dyDescent="0.2">
      <c r="A72" s="179" t="s">
        <v>214</v>
      </c>
      <c r="B72" s="179" t="s">
        <v>215</v>
      </c>
    </row>
    <row r="73" spans="1:2" x14ac:dyDescent="0.2">
      <c r="A73" s="179" t="s">
        <v>216</v>
      </c>
      <c r="B73" s="179" t="s">
        <v>217</v>
      </c>
    </row>
    <row r="74" spans="1:2" x14ac:dyDescent="0.2">
      <c r="A74" s="179" t="s">
        <v>218</v>
      </c>
      <c r="B74" s="179" t="s">
        <v>219</v>
      </c>
    </row>
    <row r="75" spans="1:2" x14ac:dyDescent="0.2">
      <c r="A75" s="179" t="s">
        <v>220</v>
      </c>
      <c r="B75" s="179" t="s">
        <v>221</v>
      </c>
    </row>
    <row r="76" spans="1:2" x14ac:dyDescent="0.2">
      <c r="A76" s="179" t="s">
        <v>222</v>
      </c>
      <c r="B76" s="179" t="s">
        <v>223</v>
      </c>
    </row>
    <row r="77" spans="1:2" x14ac:dyDescent="0.2">
      <c r="A77" s="179" t="s">
        <v>224</v>
      </c>
      <c r="B77" s="179" t="s">
        <v>225</v>
      </c>
    </row>
    <row r="78" spans="1:2" x14ac:dyDescent="0.2">
      <c r="A78" s="179" t="s">
        <v>226</v>
      </c>
      <c r="B78" s="179" t="s">
        <v>227</v>
      </c>
    </row>
    <row r="79" spans="1:2" x14ac:dyDescent="0.2">
      <c r="A79" s="179" t="s">
        <v>228</v>
      </c>
      <c r="B79" s="179" t="s">
        <v>229</v>
      </c>
    </row>
    <row r="80" spans="1:2" x14ac:dyDescent="0.2">
      <c r="A80" s="179" t="s">
        <v>230</v>
      </c>
      <c r="B80" s="179" t="s">
        <v>231</v>
      </c>
    </row>
    <row r="81" spans="1:2" x14ac:dyDescent="0.2">
      <c r="A81" s="179" t="s">
        <v>232</v>
      </c>
      <c r="B81" s="179" t="s">
        <v>233</v>
      </c>
    </row>
    <row r="82" spans="1:2" x14ac:dyDescent="0.2">
      <c r="A82" s="179" t="s">
        <v>234</v>
      </c>
      <c r="B82" s="179" t="s">
        <v>235</v>
      </c>
    </row>
    <row r="83" spans="1:2" x14ac:dyDescent="0.2">
      <c r="A83" s="179" t="s">
        <v>236</v>
      </c>
      <c r="B83" s="179" t="s">
        <v>237</v>
      </c>
    </row>
    <row r="84" spans="1:2" x14ac:dyDescent="0.2">
      <c r="A84" s="179" t="s">
        <v>238</v>
      </c>
      <c r="B84" s="179" t="s">
        <v>239</v>
      </c>
    </row>
    <row r="85" spans="1:2" x14ac:dyDescent="0.2">
      <c r="A85" s="179" t="s">
        <v>240</v>
      </c>
      <c r="B85" s="179" t="s">
        <v>241</v>
      </c>
    </row>
    <row r="86" spans="1:2" x14ac:dyDescent="0.2">
      <c r="A86" s="179" t="s">
        <v>242</v>
      </c>
      <c r="B86" s="179" t="s">
        <v>243</v>
      </c>
    </row>
    <row r="87" spans="1:2" x14ac:dyDescent="0.2">
      <c r="A87" s="179" t="s">
        <v>244</v>
      </c>
      <c r="B87" s="179" t="s">
        <v>245</v>
      </c>
    </row>
    <row r="88" spans="1:2" x14ac:dyDescent="0.2">
      <c r="A88" s="179" t="s">
        <v>246</v>
      </c>
      <c r="B88" s="179" t="s">
        <v>247</v>
      </c>
    </row>
    <row r="89" spans="1:2" x14ac:dyDescent="0.2">
      <c r="A89" s="179" t="s">
        <v>248</v>
      </c>
      <c r="B89" s="179" t="s">
        <v>249</v>
      </c>
    </row>
    <row r="90" spans="1:2" x14ac:dyDescent="0.2">
      <c r="A90" s="179" t="s">
        <v>250</v>
      </c>
      <c r="B90" s="179" t="s">
        <v>251</v>
      </c>
    </row>
    <row r="91" spans="1:2" x14ac:dyDescent="0.2">
      <c r="A91" s="179" t="s">
        <v>252</v>
      </c>
      <c r="B91" s="179" t="s">
        <v>253</v>
      </c>
    </row>
    <row r="92" spans="1:2" x14ac:dyDescent="0.2">
      <c r="A92" s="179" t="s">
        <v>254</v>
      </c>
      <c r="B92" s="179" t="s">
        <v>255</v>
      </c>
    </row>
    <row r="93" spans="1:2" x14ac:dyDescent="0.2">
      <c r="A93" s="179" t="s">
        <v>256</v>
      </c>
      <c r="B93" s="179" t="s">
        <v>257</v>
      </c>
    </row>
    <row r="94" spans="1:2" x14ac:dyDescent="0.2">
      <c r="A94" s="179" t="s">
        <v>258</v>
      </c>
      <c r="B94" s="179" t="s">
        <v>259</v>
      </c>
    </row>
    <row r="95" spans="1:2" x14ac:dyDescent="0.2">
      <c r="A95" s="179" t="s">
        <v>260</v>
      </c>
      <c r="B95" s="179" t="s">
        <v>261</v>
      </c>
    </row>
    <row r="96" spans="1:2" x14ac:dyDescent="0.2">
      <c r="A96" s="179" t="s">
        <v>262</v>
      </c>
      <c r="B96" s="179" t="s">
        <v>263</v>
      </c>
    </row>
    <row r="97" spans="1:2" x14ac:dyDescent="0.2">
      <c r="A97" s="179" t="s">
        <v>264</v>
      </c>
      <c r="B97" s="179" t="s">
        <v>265</v>
      </c>
    </row>
    <row r="98" spans="1:2" x14ac:dyDescent="0.2">
      <c r="A98" s="179" t="s">
        <v>266</v>
      </c>
      <c r="B98" s="179" t="s">
        <v>267</v>
      </c>
    </row>
    <row r="99" spans="1:2" x14ac:dyDescent="0.2">
      <c r="A99" s="179" t="s">
        <v>268</v>
      </c>
      <c r="B99" s="179" t="s">
        <v>269</v>
      </c>
    </row>
    <row r="100" spans="1:2" x14ac:dyDescent="0.2">
      <c r="A100" s="179" t="s">
        <v>270</v>
      </c>
      <c r="B100" s="179" t="s">
        <v>271</v>
      </c>
    </row>
    <row r="101" spans="1:2" x14ac:dyDescent="0.2">
      <c r="A101" s="179" t="s">
        <v>272</v>
      </c>
      <c r="B101" s="179" t="s">
        <v>273</v>
      </c>
    </row>
    <row r="102" spans="1:2" x14ac:dyDescent="0.2">
      <c r="A102" s="179" t="s">
        <v>274</v>
      </c>
      <c r="B102" s="179" t="s">
        <v>275</v>
      </c>
    </row>
    <row r="103" spans="1:2" x14ac:dyDescent="0.2">
      <c r="A103" s="179" t="s">
        <v>276</v>
      </c>
      <c r="B103" s="179" t="s">
        <v>277</v>
      </c>
    </row>
    <row r="104" spans="1:2" x14ac:dyDescent="0.2">
      <c r="A104" s="179" t="s">
        <v>278</v>
      </c>
      <c r="B104" s="179" t="s">
        <v>279</v>
      </c>
    </row>
    <row r="105" spans="1:2" x14ac:dyDescent="0.2">
      <c r="A105" s="179" t="s">
        <v>280</v>
      </c>
      <c r="B105" s="179" t="s">
        <v>281</v>
      </c>
    </row>
    <row r="106" spans="1:2" x14ac:dyDescent="0.2">
      <c r="A106" s="179" t="s">
        <v>282</v>
      </c>
      <c r="B106" s="179" t="s">
        <v>283</v>
      </c>
    </row>
    <row r="107" spans="1:2" x14ac:dyDescent="0.2">
      <c r="A107" s="179" t="s">
        <v>284</v>
      </c>
      <c r="B107" s="179" t="s">
        <v>285</v>
      </c>
    </row>
    <row r="108" spans="1:2" x14ac:dyDescent="0.2">
      <c r="A108" s="179" t="s">
        <v>286</v>
      </c>
      <c r="B108" s="179" t="s">
        <v>287</v>
      </c>
    </row>
    <row r="109" spans="1:2" x14ac:dyDescent="0.2">
      <c r="A109" s="179" t="s">
        <v>288</v>
      </c>
      <c r="B109" s="179" t="s">
        <v>289</v>
      </c>
    </row>
    <row r="110" spans="1:2" x14ac:dyDescent="0.2">
      <c r="A110" s="179" t="s">
        <v>290</v>
      </c>
      <c r="B110" s="179" t="s">
        <v>291</v>
      </c>
    </row>
    <row r="111" spans="1:2" x14ac:dyDescent="0.2">
      <c r="A111" s="179" t="s">
        <v>292</v>
      </c>
      <c r="B111" s="179" t="s">
        <v>293</v>
      </c>
    </row>
    <row r="112" spans="1:2" x14ac:dyDescent="0.2">
      <c r="A112" s="179" t="s">
        <v>294</v>
      </c>
      <c r="B112" s="179" t="s">
        <v>295</v>
      </c>
    </row>
    <row r="113" spans="1:2" x14ac:dyDescent="0.2">
      <c r="A113" s="179" t="s">
        <v>296</v>
      </c>
      <c r="B113" s="179" t="s">
        <v>297</v>
      </c>
    </row>
    <row r="114" spans="1:2" x14ac:dyDescent="0.2">
      <c r="A114" s="179" t="s">
        <v>298</v>
      </c>
      <c r="B114" s="179" t="s">
        <v>299</v>
      </c>
    </row>
    <row r="115" spans="1:2" x14ac:dyDescent="0.2">
      <c r="A115" s="179" t="s">
        <v>300</v>
      </c>
      <c r="B115" s="179" t="s">
        <v>301</v>
      </c>
    </row>
    <row r="116" spans="1:2" x14ac:dyDescent="0.2">
      <c r="A116" s="179" t="s">
        <v>302</v>
      </c>
      <c r="B116" s="179" t="s">
        <v>303</v>
      </c>
    </row>
    <row r="117" spans="1:2" x14ac:dyDescent="0.2">
      <c r="A117" s="179" t="s">
        <v>304</v>
      </c>
      <c r="B117" s="179" t="s">
        <v>305</v>
      </c>
    </row>
    <row r="118" spans="1:2" x14ac:dyDescent="0.2">
      <c r="A118" s="179" t="s">
        <v>306</v>
      </c>
      <c r="B118" s="179" t="s">
        <v>307</v>
      </c>
    </row>
    <row r="119" spans="1:2" x14ac:dyDescent="0.2">
      <c r="A119" s="179" t="s">
        <v>308</v>
      </c>
      <c r="B119" s="179" t="s">
        <v>309</v>
      </c>
    </row>
    <row r="120" spans="1:2" x14ac:dyDescent="0.2">
      <c r="A120" s="179" t="s">
        <v>310</v>
      </c>
      <c r="B120" s="179" t="s">
        <v>311</v>
      </c>
    </row>
    <row r="121" spans="1:2" x14ac:dyDescent="0.2">
      <c r="A121" s="179" t="s">
        <v>312</v>
      </c>
      <c r="B121" s="179" t="s">
        <v>313</v>
      </c>
    </row>
    <row r="122" spans="1:2" x14ac:dyDescent="0.2">
      <c r="A122" s="179" t="s">
        <v>314</v>
      </c>
      <c r="B122" s="179" t="s">
        <v>315</v>
      </c>
    </row>
    <row r="123" spans="1:2" x14ac:dyDescent="0.2">
      <c r="A123" s="179" t="s">
        <v>316</v>
      </c>
      <c r="B123" s="179" t="s">
        <v>317</v>
      </c>
    </row>
    <row r="124" spans="1:2" x14ac:dyDescent="0.2">
      <c r="A124" s="179" t="s">
        <v>318</v>
      </c>
      <c r="B124" s="179" t="s">
        <v>319</v>
      </c>
    </row>
    <row r="125" spans="1:2" x14ac:dyDescent="0.2">
      <c r="A125" s="179" t="s">
        <v>320</v>
      </c>
      <c r="B125" s="179" t="s">
        <v>321</v>
      </c>
    </row>
    <row r="126" spans="1:2" x14ac:dyDescent="0.2">
      <c r="A126" s="179" t="s">
        <v>322</v>
      </c>
      <c r="B126" s="179" t="s">
        <v>323</v>
      </c>
    </row>
    <row r="127" spans="1:2" x14ac:dyDescent="0.2">
      <c r="A127" s="179" t="s">
        <v>462</v>
      </c>
      <c r="B127" s="179" t="s">
        <v>463</v>
      </c>
    </row>
  </sheetData>
  <sheetProtection algorithmName="SHA-512" hashValue="VnME7OXy84UNs/uraVPsbk1BVZw+EKZqc3Ijnmg8kJfzAw1DBjFWg6ffhQsU4xJk5XnITjxRN4kNeUhB672j5g==" saltValue="DvYLswsof6fvdAqILkHgkw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Erenburg, Inessa (DYCD)</cp:lastModifiedBy>
  <cp:lastPrinted>2020-02-20T20:41:48Z</cp:lastPrinted>
  <dcterms:created xsi:type="dcterms:W3CDTF">1998-05-28T21:27:36Z</dcterms:created>
  <dcterms:modified xsi:type="dcterms:W3CDTF">2024-07-17T19:31:11Z</dcterms:modified>
</cp:coreProperties>
</file>