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pps\taxpol\COMMERCIAL RENT TAX\PUBLISHED REPORT CRT TY2022 FINAL\"/>
    </mc:Choice>
  </mc:AlternateContent>
  <xr:revisionPtr revIDLastSave="0" documentId="13_ncr:1_{4D2501A7-D9D7-45C3-97C8-12F50ECE70E3}" xr6:coauthVersionLast="47" xr6:coauthVersionMax="47" xr10:uidLastSave="{00000000-0000-0000-0000-000000000000}"/>
  <bookViews>
    <workbookView xWindow="-120" yWindow="-120" windowWidth="24240" windowHeight="13140" tabRatio="565" xr2:uid="{00000000-000D-0000-FFFF-FFFF00000000}"/>
  </bookViews>
  <sheets>
    <sheet name="Table of Contents" sheetId="26" r:id="rId1"/>
    <sheet name="1. TP by Liab Range" sheetId="36" r:id="rId2"/>
    <sheet name="2. TP by Rent" sheetId="4" r:id="rId3"/>
    <sheet name="3. TP by Rent (TP w 2+ Prem)" sheetId="22" r:id="rId4"/>
    <sheet name="4. TP by Industry" sheetId="5" r:id="rId5"/>
    <sheet name="5. TP by Industry &amp; Rent" sheetId="21" r:id="rId6"/>
    <sheet name="6. TP by Zip Code (1 Prem)" sheetId="31" r:id="rId7"/>
    <sheet name="7. TP by No. of Prem per TP" sheetId="18" r:id="rId8"/>
    <sheet name="8.TP&amp;Prem by Ind &amp;Prem Per TP" sheetId="15" r:id="rId9"/>
    <sheet name="9. Premises by Rent" sheetId="6" r:id="rId10"/>
    <sheet name="10. Premises by Rent(TP 1 Prem)" sheetId="32" r:id="rId11"/>
    <sheet name="11. Prem by Rent (TP w 2+ Prem)" sheetId="20" r:id="rId12"/>
    <sheet name="12. Premises by Industry" sheetId="27" r:id="rId13"/>
    <sheet name="13. Prem by Industry &amp; Rent" sheetId="25" r:id="rId14"/>
    <sheet name="14. Premises by Zip Code" sheetId="16" r:id="rId15"/>
    <sheet name="15. Premises by Zip &amp; Rent" sheetId="24" r:id="rId16"/>
    <sheet name="16. Prem by Zip&amp;Rent(TP 2+Prem)" sheetId="28" r:id="rId17"/>
    <sheet name="17. Premises by Industry &amp; Zip" sheetId="23" r:id="rId18"/>
    <sheet name="18. Prem by Ind &amp; Zip(TP2+Prem)" sheetId="29" r:id="rId19"/>
    <sheet name="19. TP by Industry - SBC" sheetId="30" r:id="rId20"/>
    <sheet name="20. TP by Industry-SBC Prem Onl" sheetId="35" r:id="rId21"/>
    <sheet name="21. Premises by Rent-SBC" sheetId="33" r:id="rId22"/>
    <sheet name="22. Premises by Zip-SBC" sheetId="34" r:id="rId23"/>
  </sheets>
  <definedNames>
    <definedName name="_xlnm.Print_Area" localSheetId="12">'12. Premises by Industry'!$A$1:$H$57</definedName>
    <definedName name="_xlnm.Print_Area" localSheetId="14">'14. Premises by Zip Code'!$A$6:$H$84</definedName>
    <definedName name="_xlnm.Print_Area" localSheetId="17">'17. Premises by Industry &amp; Zip'!$A$9:$I$98</definedName>
    <definedName name="_xlnm.Print_Area" localSheetId="4">'4. TP by Industry'!$A$1:$H$57</definedName>
    <definedName name="_xlnm.Print_Area" localSheetId="6">'6. TP by Zip Code (1 Prem)'!$A$7:$H$75</definedName>
    <definedName name="_xlnm.Print_Area" localSheetId="8">'8.TP&amp;Prem by Ind &amp;Prem Per TP'!$A$1:$L$47</definedName>
    <definedName name="_xlnm.Print_Area" localSheetId="9">'9. Premises by Rent'!$A$1:$H$33</definedName>
    <definedName name="_xlnm.Print_Area" localSheetId="0">'Table of Contents'!$A$1:$C$36</definedName>
    <definedName name="_xlnm.Print_Titles" localSheetId="14">'14. Premises by Zip Code'!$1:$5</definedName>
    <definedName name="_xlnm.Print_Titles" localSheetId="17">'17. Premises by Industry &amp; Zip'!$1:$8</definedName>
    <definedName name="_xlnm.Print_Titles" localSheetId="6">'6. TP by Zip Code (1 Prem)'!$1:$6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28" l="1"/>
  <c r="F37" i="28"/>
  <c r="E21" i="36"/>
  <c r="F19" i="36" s="1"/>
  <c r="B21" i="36"/>
  <c r="C16" i="36" s="1"/>
  <c r="C15" i="36"/>
  <c r="C19" i="36"/>
  <c r="F16" i="36"/>
  <c r="F12" i="36"/>
  <c r="C12" i="36"/>
  <c r="L44" i="35"/>
  <c r="H44" i="35"/>
  <c r="E44" i="35"/>
  <c r="E60" i="35" s="1"/>
  <c r="B44" i="35"/>
  <c r="I44" i="30"/>
  <c r="E44" i="30"/>
  <c r="E60" i="30"/>
  <c r="B44" i="30"/>
  <c r="E47" i="25"/>
  <c r="D47" i="25"/>
  <c r="C47" i="25"/>
  <c r="B47" i="25"/>
  <c r="G45" i="25"/>
  <c r="F45" i="25"/>
  <c r="G44" i="25"/>
  <c r="F44" i="25"/>
  <c r="G43" i="25"/>
  <c r="F43" i="25"/>
  <c r="G42" i="25"/>
  <c r="F42" i="25"/>
  <c r="G41" i="25"/>
  <c r="F41" i="25"/>
  <c r="G40" i="25"/>
  <c r="F40" i="25"/>
  <c r="G39" i="25"/>
  <c r="G47" i="25"/>
  <c r="F39" i="25"/>
  <c r="G33" i="25"/>
  <c r="F33" i="25"/>
  <c r="E33" i="25"/>
  <c r="D33" i="25"/>
  <c r="C33" i="25"/>
  <c r="B33" i="25"/>
  <c r="G19" i="25"/>
  <c r="F19" i="25"/>
  <c r="E19" i="25"/>
  <c r="D19" i="25"/>
  <c r="C19" i="25"/>
  <c r="B19" i="25"/>
  <c r="G58" i="24"/>
  <c r="F58" i="24"/>
  <c r="G57" i="24"/>
  <c r="F57" i="24"/>
  <c r="G56" i="24"/>
  <c r="F56" i="24"/>
  <c r="G55" i="24"/>
  <c r="F55" i="24"/>
  <c r="G54" i="24"/>
  <c r="F54" i="24"/>
  <c r="G53" i="24"/>
  <c r="F53" i="24"/>
  <c r="G52" i="24"/>
  <c r="F52" i="24"/>
  <c r="G51" i="24"/>
  <c r="F51" i="24"/>
  <c r="G50" i="24"/>
  <c r="F50" i="24"/>
  <c r="G49" i="24"/>
  <c r="F49" i="24"/>
  <c r="G48" i="24"/>
  <c r="F48" i="24"/>
  <c r="G47" i="24"/>
  <c r="F47" i="24"/>
  <c r="G46" i="24"/>
  <c r="F46" i="24"/>
  <c r="G45" i="24"/>
  <c r="F45" i="24"/>
  <c r="G44" i="24"/>
  <c r="F44" i="24"/>
  <c r="G43" i="24"/>
  <c r="F43" i="24"/>
  <c r="G42" i="24"/>
  <c r="F42" i="24"/>
  <c r="G41" i="24"/>
  <c r="F41" i="24"/>
  <c r="G40" i="24"/>
  <c r="F40" i="24"/>
  <c r="G39" i="24"/>
  <c r="F39" i="24"/>
  <c r="G36" i="28"/>
  <c r="F36" i="28"/>
  <c r="G35" i="28"/>
  <c r="F35" i="28"/>
  <c r="G34" i="28"/>
  <c r="F34" i="28"/>
  <c r="G33" i="28"/>
  <c r="F33" i="28"/>
  <c r="G32" i="28"/>
  <c r="F32" i="28"/>
  <c r="G31" i="28"/>
  <c r="F31" i="28"/>
  <c r="G30" i="28"/>
  <c r="F30" i="28"/>
  <c r="G29" i="28"/>
  <c r="F29" i="28"/>
  <c r="E39" i="21"/>
  <c r="E47" i="21" s="1"/>
  <c r="E40" i="21"/>
  <c r="E41" i="21"/>
  <c r="E42" i="21"/>
  <c r="E43" i="21"/>
  <c r="C33" i="21"/>
  <c r="B33" i="21"/>
  <c r="E74" i="31"/>
  <c r="F26" i="31"/>
  <c r="B74" i="31"/>
  <c r="C60" i="31" s="1"/>
  <c r="B84" i="16"/>
  <c r="C82" i="16"/>
  <c r="D39" i="21"/>
  <c r="D47" i="21" s="1"/>
  <c r="D40" i="21"/>
  <c r="D41" i="21"/>
  <c r="D42" i="21"/>
  <c r="D43" i="21"/>
  <c r="I40" i="34"/>
  <c r="J19" i="34"/>
  <c r="E40" i="34"/>
  <c r="B40" i="34"/>
  <c r="C38" i="34"/>
  <c r="I21" i="33"/>
  <c r="J19" i="33" s="1"/>
  <c r="E21" i="33"/>
  <c r="F15" i="33"/>
  <c r="B21" i="33"/>
  <c r="E10" i="27"/>
  <c r="E44" i="15"/>
  <c r="B40" i="15"/>
  <c r="B39" i="15"/>
  <c r="B47" i="15" s="1"/>
  <c r="B41" i="15"/>
  <c r="B42" i="15"/>
  <c r="B43" i="15"/>
  <c r="B44" i="15"/>
  <c r="B45" i="15"/>
  <c r="E32" i="32"/>
  <c r="F15" i="32"/>
  <c r="B32" i="32"/>
  <c r="C21" i="32"/>
  <c r="E52" i="27"/>
  <c r="B52" i="27"/>
  <c r="E46" i="27"/>
  <c r="B46" i="27"/>
  <c r="E41" i="27"/>
  <c r="B41" i="27"/>
  <c r="E35" i="27"/>
  <c r="F35" i="27" s="1"/>
  <c r="B35" i="27"/>
  <c r="E19" i="27"/>
  <c r="E57" i="27" s="1"/>
  <c r="B19" i="27"/>
  <c r="B10" i="27"/>
  <c r="D33" i="21"/>
  <c r="E33" i="21"/>
  <c r="H43" i="15"/>
  <c r="H45" i="15"/>
  <c r="H22" i="22"/>
  <c r="E22" i="22"/>
  <c r="F15" i="22" s="1"/>
  <c r="F14" i="22"/>
  <c r="B22" i="22"/>
  <c r="C19" i="22" s="1"/>
  <c r="C47" i="21"/>
  <c r="B47" i="21"/>
  <c r="I19" i="21"/>
  <c r="H19" i="21"/>
  <c r="G19" i="21"/>
  <c r="F19" i="21"/>
  <c r="E19" i="21"/>
  <c r="D19" i="21"/>
  <c r="C19" i="21"/>
  <c r="B19" i="21"/>
  <c r="E32" i="20"/>
  <c r="B32" i="20"/>
  <c r="C11" i="20" s="1"/>
  <c r="C32" i="20" s="1"/>
  <c r="E24" i="18"/>
  <c r="B24" i="18"/>
  <c r="C18" i="18" s="1"/>
  <c r="E84" i="16"/>
  <c r="F40" i="16" s="1"/>
  <c r="F61" i="16"/>
  <c r="B33" i="15"/>
  <c r="C30" i="15" s="1"/>
  <c r="E33" i="15"/>
  <c r="F27" i="15"/>
  <c r="H33" i="15"/>
  <c r="I25" i="15"/>
  <c r="H44" i="15"/>
  <c r="H42" i="15"/>
  <c r="H41" i="15"/>
  <c r="H40" i="15"/>
  <c r="H39" i="15"/>
  <c r="E45" i="15"/>
  <c r="F45" i="15" s="1"/>
  <c r="E43" i="15"/>
  <c r="E42" i="15"/>
  <c r="E41" i="15"/>
  <c r="E40" i="15"/>
  <c r="E39" i="15"/>
  <c r="H19" i="15"/>
  <c r="I17" i="15" s="1"/>
  <c r="E19" i="15"/>
  <c r="F16" i="15" s="1"/>
  <c r="F12" i="15"/>
  <c r="B19" i="15"/>
  <c r="E31" i="4"/>
  <c r="F28" i="4"/>
  <c r="B31" i="4"/>
  <c r="C14" i="4" s="1"/>
  <c r="E52" i="5"/>
  <c r="E46" i="5"/>
  <c r="E41" i="5"/>
  <c r="E35" i="5"/>
  <c r="E19" i="5"/>
  <c r="E10" i="5"/>
  <c r="B52" i="5"/>
  <c r="B46" i="5"/>
  <c r="B41" i="5"/>
  <c r="B35" i="5"/>
  <c r="B19" i="5"/>
  <c r="B10" i="5"/>
  <c r="E31" i="6"/>
  <c r="F12" i="6" s="1"/>
  <c r="B31" i="6"/>
  <c r="C14" i="6" s="1"/>
  <c r="F22" i="32"/>
  <c r="F18" i="32"/>
  <c r="F13" i="32"/>
  <c r="F12" i="32"/>
  <c r="F17" i="32"/>
  <c r="F24" i="32"/>
  <c r="F18" i="33"/>
  <c r="F14" i="33"/>
  <c r="F20" i="20"/>
  <c r="C27" i="20"/>
  <c r="F16" i="33"/>
  <c r="C19" i="20"/>
  <c r="C26" i="20"/>
  <c r="C15" i="20"/>
  <c r="F23" i="32"/>
  <c r="F25" i="32"/>
  <c r="F27" i="32"/>
  <c r="F28" i="32"/>
  <c r="F16" i="32"/>
  <c r="F30" i="32"/>
  <c r="F20" i="32"/>
  <c r="F26" i="32"/>
  <c r="F21" i="32"/>
  <c r="F11" i="32"/>
  <c r="F14" i="32"/>
  <c r="F19" i="32"/>
  <c r="F23" i="31"/>
  <c r="J17" i="34"/>
  <c r="F15" i="6"/>
  <c r="F11" i="6"/>
  <c r="F26" i="6"/>
  <c r="F19" i="18"/>
  <c r="F35" i="31"/>
  <c r="F17" i="31"/>
  <c r="J31" i="34"/>
  <c r="J38" i="34"/>
  <c r="J34" i="34"/>
  <c r="F25" i="6"/>
  <c r="F17" i="6"/>
  <c r="F21" i="6"/>
  <c r="F24" i="6"/>
  <c r="F18" i="6"/>
  <c r="F16" i="6"/>
  <c r="F14" i="6"/>
  <c r="F10" i="6"/>
  <c r="F20" i="6"/>
  <c r="F13" i="6"/>
  <c r="F19" i="6"/>
  <c r="F27" i="6"/>
  <c r="F23" i="6"/>
  <c r="F28" i="6"/>
  <c r="C16" i="15"/>
  <c r="C18" i="16"/>
  <c r="C40" i="16"/>
  <c r="C78" i="16"/>
  <c r="C39" i="16"/>
  <c r="C20" i="16"/>
  <c r="C24" i="16"/>
  <c r="C49" i="16"/>
  <c r="C21" i="16"/>
  <c r="C27" i="16"/>
  <c r="C32" i="16"/>
  <c r="C74" i="16"/>
  <c r="C71" i="16"/>
  <c r="C76" i="16"/>
  <c r="C35" i="16"/>
  <c r="C73" i="16"/>
  <c r="C62" i="16"/>
  <c r="C28" i="6"/>
  <c r="F13" i="20"/>
  <c r="C28" i="20"/>
  <c r="C21" i="20"/>
  <c r="C24" i="20"/>
  <c r="C16" i="20"/>
  <c r="C18" i="20"/>
  <c r="C12" i="20"/>
  <c r="C29" i="20"/>
  <c r="C14" i="20"/>
  <c r="C23" i="20"/>
  <c r="C25" i="20"/>
  <c r="C13" i="20"/>
  <c r="I27" i="15"/>
  <c r="I31" i="15"/>
  <c r="I29" i="15"/>
  <c r="I28" i="15"/>
  <c r="I30" i="15"/>
  <c r="I26" i="15"/>
  <c r="I33" i="15" s="1"/>
  <c r="F18" i="22"/>
  <c r="F20" i="22"/>
  <c r="J26" i="34"/>
  <c r="J13" i="34"/>
  <c r="J16" i="34"/>
  <c r="J15" i="34"/>
  <c r="J28" i="34"/>
  <c r="J29" i="34"/>
  <c r="J35" i="34"/>
  <c r="J37" i="34"/>
  <c r="J33" i="34"/>
  <c r="J18" i="34"/>
  <c r="J21" i="34"/>
  <c r="J30" i="34"/>
  <c r="J36" i="34"/>
  <c r="J14" i="34"/>
  <c r="J27" i="34"/>
  <c r="J25" i="34"/>
  <c r="J22" i="34"/>
  <c r="J20" i="34"/>
  <c r="J24" i="34"/>
  <c r="J23" i="34"/>
  <c r="J12" i="34"/>
  <c r="J40" i="34" s="1"/>
  <c r="J32" i="34"/>
  <c r="C21" i="34"/>
  <c r="F15" i="20"/>
  <c r="F24" i="20"/>
  <c r="F23" i="20"/>
  <c r="F11" i="20"/>
  <c r="F12" i="20"/>
  <c r="F32" i="20" s="1"/>
  <c r="F16" i="20"/>
  <c r="F19" i="20"/>
  <c r="F21" i="20"/>
  <c r="F28" i="20"/>
  <c r="F17" i="20"/>
  <c r="F30" i="20"/>
  <c r="F14" i="20"/>
  <c r="F26" i="20"/>
  <c r="F18" i="20"/>
  <c r="C22" i="20"/>
  <c r="F22" i="20"/>
  <c r="F25" i="20"/>
  <c r="F27" i="20"/>
  <c r="C23" i="6"/>
  <c r="C17" i="6"/>
  <c r="C21" i="6"/>
  <c r="C26" i="6"/>
  <c r="C16" i="6"/>
  <c r="C18" i="6"/>
  <c r="C28" i="15"/>
  <c r="C11" i="18"/>
  <c r="C12" i="18"/>
  <c r="C19" i="18"/>
  <c r="F21" i="18"/>
  <c r="F20" i="18"/>
  <c r="F14" i="18"/>
  <c r="F18" i="18"/>
  <c r="F17" i="18"/>
  <c r="F13" i="18"/>
  <c r="F16" i="18"/>
  <c r="F22" i="18"/>
  <c r="F11" i="18"/>
  <c r="F24" i="18" s="1"/>
  <c r="F12" i="18"/>
  <c r="F11" i="22"/>
  <c r="F19" i="22"/>
  <c r="F17" i="22"/>
  <c r="I20" i="22"/>
  <c r="C26" i="4"/>
  <c r="F31" i="34"/>
  <c r="F30" i="34"/>
  <c r="F24" i="35"/>
  <c r="H60" i="35"/>
  <c r="I53" i="35" s="1"/>
  <c r="L60" i="35"/>
  <c r="M44" i="35" s="1"/>
  <c r="M58" i="35"/>
  <c r="I60" i="30"/>
  <c r="J20" i="30" s="1"/>
  <c r="J60" i="30" s="1"/>
  <c r="B60" i="30"/>
  <c r="C58" i="30"/>
  <c r="C80" i="16"/>
  <c r="C42" i="16"/>
  <c r="C19" i="16"/>
  <c r="C65" i="16"/>
  <c r="C54" i="16"/>
  <c r="C55" i="16"/>
  <c r="C33" i="16"/>
  <c r="C30" i="16"/>
  <c r="C60" i="16"/>
  <c r="C58" i="16"/>
  <c r="C66" i="16"/>
  <c r="C56" i="16"/>
  <c r="C50" i="16"/>
  <c r="C59" i="16"/>
  <c r="C53" i="16"/>
  <c r="C34" i="16"/>
  <c r="C11" i="16"/>
  <c r="C84" i="16" s="1"/>
  <c r="C29" i="16"/>
  <c r="C17" i="16"/>
  <c r="C31" i="16"/>
  <c r="C14" i="16"/>
  <c r="C70" i="16"/>
  <c r="C68" i="16"/>
  <c r="C63" i="16"/>
  <c r="C69" i="16"/>
  <c r="C16" i="16"/>
  <c r="C15" i="16"/>
  <c r="C23" i="16"/>
  <c r="C51" i="16"/>
  <c r="C37" i="16"/>
  <c r="C41" i="16"/>
  <c r="C52" i="16"/>
  <c r="C12" i="16"/>
  <c r="C72" i="16"/>
  <c r="C64" i="16"/>
  <c r="C67" i="16"/>
  <c r="C28" i="16"/>
  <c r="C36" i="16"/>
  <c r="C22" i="16"/>
  <c r="C81" i="16"/>
  <c r="C13" i="16"/>
  <c r="C79" i="16"/>
  <c r="C38" i="16"/>
  <c r="C75" i="16"/>
  <c r="C26" i="16"/>
  <c r="C25" i="16"/>
  <c r="C77" i="16"/>
  <c r="C57" i="16"/>
  <c r="C61" i="16"/>
  <c r="C48" i="16"/>
  <c r="F29" i="20"/>
  <c r="F29" i="32"/>
  <c r="C23" i="32"/>
  <c r="F25" i="15"/>
  <c r="C29" i="15"/>
  <c r="C26" i="15"/>
  <c r="C31" i="15"/>
  <c r="C27" i="15"/>
  <c r="C25" i="15"/>
  <c r="F15" i="18"/>
  <c r="C30" i="34"/>
  <c r="C35" i="34"/>
  <c r="F13" i="33"/>
  <c r="F21" i="33" s="1"/>
  <c r="F78" i="16"/>
  <c r="F60" i="16"/>
  <c r="F68" i="16"/>
  <c r="F34" i="16"/>
  <c r="F77" i="16"/>
  <c r="C10" i="16"/>
  <c r="F47" i="25"/>
  <c r="C20" i="32"/>
  <c r="F29" i="6"/>
  <c r="F26" i="15"/>
  <c r="F29" i="15"/>
  <c r="F30" i="15"/>
  <c r="F28" i="15"/>
  <c r="F33" i="15" s="1"/>
  <c r="F31" i="15"/>
  <c r="E47" i="15"/>
  <c r="F42" i="15"/>
  <c r="C13" i="15"/>
  <c r="C14" i="15"/>
  <c r="C17" i="15"/>
  <c r="C12" i="15"/>
  <c r="C15" i="15"/>
  <c r="C11" i="15"/>
  <c r="C19" i="15" s="1"/>
  <c r="F25" i="31"/>
  <c r="F56" i="31"/>
  <c r="F28" i="31"/>
  <c r="F61" i="31"/>
  <c r="F38" i="31"/>
  <c r="F18" i="31"/>
  <c r="F62" i="31"/>
  <c r="F34" i="31"/>
  <c r="F41" i="31"/>
  <c r="F64" i="31"/>
  <c r="F15" i="31"/>
  <c r="F19" i="31"/>
  <c r="F66" i="31"/>
  <c r="F31" i="31"/>
  <c r="F21" i="31"/>
  <c r="F42" i="31"/>
  <c r="F60" i="31"/>
  <c r="F67" i="31"/>
  <c r="F72" i="31"/>
  <c r="F59" i="31"/>
  <c r="F14" i="31"/>
  <c r="F68" i="31"/>
  <c r="F33" i="31"/>
  <c r="F40" i="31"/>
  <c r="F70" i="31"/>
  <c r="F65" i="31"/>
  <c r="F30" i="31"/>
  <c r="F27" i="31"/>
  <c r="F37" i="31"/>
  <c r="F29" i="31"/>
  <c r="F13" i="31"/>
  <c r="F57" i="31"/>
  <c r="F58" i="31"/>
  <c r="F71" i="31"/>
  <c r="F69" i="31"/>
  <c r="F16" i="31"/>
  <c r="F20" i="31"/>
  <c r="F36" i="31"/>
  <c r="F24" i="31"/>
  <c r="F53" i="31"/>
  <c r="F45" i="31"/>
  <c r="F43" i="31"/>
  <c r="F11" i="31"/>
  <c r="F32" i="31"/>
  <c r="F55" i="31"/>
  <c r="F54" i="31"/>
  <c r="F39" i="31"/>
  <c r="F22" i="31"/>
  <c r="C57" i="31"/>
  <c r="C42" i="31"/>
  <c r="C61" i="31"/>
  <c r="C38" i="31"/>
  <c r="C14" i="31"/>
  <c r="C45" i="31"/>
  <c r="C32" i="31"/>
  <c r="C43" i="31"/>
  <c r="C22" i="31"/>
  <c r="C54" i="31"/>
  <c r="C66" i="31"/>
  <c r="C39" i="31"/>
  <c r="C11" i="31"/>
  <c r="C55" i="31"/>
  <c r="C69" i="31"/>
  <c r="C44" i="31"/>
  <c r="C12" i="31"/>
  <c r="C31" i="31"/>
  <c r="C36" i="31"/>
  <c r="C16" i="31"/>
  <c r="C19" i="31"/>
  <c r="C13" i="31"/>
  <c r="C25" i="31"/>
  <c r="C40" i="31"/>
  <c r="C17" i="31"/>
  <c r="C58" i="31"/>
  <c r="C33" i="31"/>
  <c r="C23" i="31"/>
  <c r="C67" i="31"/>
  <c r="C20" i="31"/>
  <c r="C41" i="31"/>
  <c r="C65" i="31"/>
  <c r="C15" i="31"/>
  <c r="C56" i="31"/>
  <c r="C29" i="31"/>
  <c r="C24" i="31"/>
  <c r="C72" i="31"/>
  <c r="C70" i="31"/>
  <c r="C21" i="31"/>
  <c r="C59" i="31"/>
  <c r="C63" i="31"/>
  <c r="C37" i="31"/>
  <c r="C53" i="31"/>
  <c r="C62" i="31"/>
  <c r="C34" i="31"/>
  <c r="C30" i="31"/>
  <c r="C71" i="31"/>
  <c r="C18" i="31"/>
  <c r="C35" i="31"/>
  <c r="C26" i="31"/>
  <c r="C68" i="31"/>
  <c r="C28" i="31"/>
  <c r="C64" i="31"/>
  <c r="C27" i="31"/>
  <c r="E57" i="5"/>
  <c r="F47" i="5" s="1"/>
  <c r="I15" i="22"/>
  <c r="I14" i="22"/>
  <c r="I18" i="22"/>
  <c r="I13" i="22"/>
  <c r="I16" i="22"/>
  <c r="I17" i="22"/>
  <c r="I12" i="22"/>
  <c r="I19" i="22"/>
  <c r="I11" i="22"/>
  <c r="C20" i="22"/>
  <c r="C11" i="22"/>
  <c r="C13" i="22"/>
  <c r="F41" i="15"/>
  <c r="F49" i="16"/>
  <c r="F65" i="16"/>
  <c r="F52" i="16"/>
  <c r="F22" i="16"/>
  <c r="F10" i="16"/>
  <c r="F64" i="16"/>
  <c r="F74" i="16"/>
  <c r="F70" i="16"/>
  <c r="F81" i="16"/>
  <c r="F72" i="16"/>
  <c r="F55" i="16"/>
  <c r="F13" i="16"/>
  <c r="F41" i="16"/>
  <c r="F16" i="16"/>
  <c r="F76" i="16"/>
  <c r="F57" i="16"/>
  <c r="F80" i="16"/>
  <c r="F19" i="16"/>
  <c r="F28" i="16"/>
  <c r="I28" i="35"/>
  <c r="F47" i="35"/>
  <c r="F20" i="35"/>
  <c r="F33" i="35"/>
  <c r="F28" i="35"/>
  <c r="I40" i="35"/>
  <c r="I58" i="35"/>
  <c r="I26" i="35"/>
  <c r="I18" i="35"/>
  <c r="I29" i="35"/>
  <c r="M18" i="35"/>
  <c r="M24" i="35"/>
  <c r="M26" i="35"/>
  <c r="M46" i="35"/>
  <c r="M34" i="35"/>
  <c r="C32" i="30"/>
  <c r="C18" i="30"/>
  <c r="J18" i="30"/>
  <c r="J45" i="30"/>
  <c r="J41" i="30"/>
  <c r="J46" i="30"/>
  <c r="C33" i="30"/>
  <c r="C28" i="30"/>
  <c r="C46" i="30"/>
  <c r="C23" i="30"/>
  <c r="C29" i="30"/>
  <c r="C20" i="30"/>
  <c r="C41" i="30"/>
  <c r="C40" i="30"/>
  <c r="C31" i="30"/>
  <c r="C30" i="30"/>
  <c r="C34" i="30"/>
  <c r="C24" i="30"/>
  <c r="C45" i="30"/>
  <c r="C26" i="30"/>
  <c r="C44" i="30"/>
  <c r="C60" i="30"/>
  <c r="C53" i="30"/>
  <c r="C17" i="30"/>
  <c r="C47" i="30"/>
  <c r="C28" i="34"/>
  <c r="C31" i="34"/>
  <c r="F32" i="34"/>
  <c r="C25" i="34"/>
  <c r="C37" i="34"/>
  <c r="C22" i="34"/>
  <c r="C33" i="34"/>
  <c r="C15" i="34"/>
  <c r="C18" i="34"/>
  <c r="C17" i="34"/>
  <c r="C19" i="34"/>
  <c r="C27" i="34"/>
  <c r="C12" i="34"/>
  <c r="C13" i="34"/>
  <c r="C29" i="34"/>
  <c r="C26" i="34"/>
  <c r="C23" i="34"/>
  <c r="C14" i="34"/>
  <c r="C24" i="34"/>
  <c r="C20" i="34"/>
  <c r="C16" i="34"/>
  <c r="C34" i="34"/>
  <c r="C32" i="34"/>
  <c r="C36" i="34"/>
  <c r="J14" i="33"/>
  <c r="J16" i="33"/>
  <c r="J18" i="33"/>
  <c r="J13" i="33"/>
  <c r="J21" i="33"/>
  <c r="F19" i="33"/>
  <c r="J17" i="33"/>
  <c r="F17" i="33"/>
  <c r="J15" i="33"/>
  <c r="F23" i="35"/>
  <c r="F20" i="30"/>
  <c r="F23" i="30"/>
  <c r="F30" i="30"/>
  <c r="F24" i="30"/>
  <c r="F29" i="30"/>
  <c r="F53" i="30"/>
  <c r="F33" i="30"/>
  <c r="F34" i="30"/>
  <c r="F47" i="30"/>
  <c r="F26" i="30"/>
  <c r="F28" i="30"/>
  <c r="F40" i="30"/>
  <c r="F58" i="30"/>
  <c r="F17" i="30"/>
  <c r="F46" i="30"/>
  <c r="F31" i="30"/>
  <c r="F32" i="30"/>
  <c r="F45" i="30"/>
  <c r="F18" i="30"/>
  <c r="F41" i="30"/>
  <c r="J58" i="30"/>
  <c r="J33" i="30"/>
  <c r="J47" i="30"/>
  <c r="J17" i="30"/>
  <c r="J32" i="30"/>
  <c r="J34" i="30"/>
  <c r="F44" i="30"/>
  <c r="F60" i="30" s="1"/>
  <c r="J28" i="30"/>
  <c r="J29" i="30"/>
  <c r="J53" i="30"/>
  <c r="J24" i="30"/>
  <c r="J40" i="30"/>
  <c r="J26" i="30"/>
  <c r="J23" i="30"/>
  <c r="J44" i="30"/>
  <c r="J31" i="30"/>
  <c r="J30" i="30"/>
  <c r="F27" i="27"/>
  <c r="F12" i="27"/>
  <c r="F23" i="27"/>
  <c r="F41" i="27"/>
  <c r="F39" i="27"/>
  <c r="F50" i="27"/>
  <c r="F25" i="27"/>
  <c r="F38" i="27"/>
  <c r="F54" i="27"/>
  <c r="F15" i="27"/>
  <c r="C20" i="20"/>
  <c r="C17" i="20"/>
  <c r="C30" i="20"/>
  <c r="C22" i="32"/>
  <c r="C29" i="32"/>
  <c r="C25" i="32"/>
  <c r="C27" i="32"/>
  <c r="C26" i="32"/>
  <c r="C17" i="32"/>
  <c r="C13" i="32"/>
  <c r="C12" i="32"/>
  <c r="C19" i="32"/>
  <c r="C30" i="32"/>
  <c r="C18" i="32"/>
  <c r="C16" i="32"/>
  <c r="C14" i="32"/>
  <c r="C15" i="32"/>
  <c r="C11" i="32"/>
  <c r="C28" i="32"/>
  <c r="C24" i="32"/>
  <c r="F31" i="6"/>
  <c r="F22" i="6"/>
  <c r="C27" i="6"/>
  <c r="C40" i="15"/>
  <c r="I11" i="15"/>
  <c r="I15" i="15"/>
  <c r="I16" i="15"/>
  <c r="C16" i="18"/>
  <c r="F63" i="31"/>
  <c r="F44" i="31"/>
  <c r="F12" i="31"/>
  <c r="F25" i="5"/>
  <c r="F33" i="5"/>
  <c r="F50" i="5"/>
  <c r="F37" i="5"/>
  <c r="F48" i="5"/>
  <c r="F49" i="5"/>
  <c r="F41" i="5"/>
  <c r="F52" i="5"/>
  <c r="F13" i="22"/>
  <c r="F16" i="22"/>
  <c r="F12" i="22"/>
  <c r="C15" i="4"/>
  <c r="C21" i="4"/>
  <c r="C20" i="4"/>
  <c r="C12" i="4"/>
  <c r="C11" i="4"/>
  <c r="F22" i="4"/>
  <c r="F18" i="4"/>
  <c r="F17" i="4"/>
  <c r="C22" i="4"/>
  <c r="F23" i="4"/>
  <c r="F15" i="4"/>
  <c r="F21" i="4"/>
  <c r="F16" i="4"/>
  <c r="F27" i="4"/>
  <c r="F19" i="4"/>
  <c r="F25" i="4"/>
  <c r="F20" i="4"/>
  <c r="F29" i="4"/>
  <c r="F26" i="4"/>
  <c r="F10" i="4"/>
  <c r="F13" i="4"/>
  <c r="F12" i="4"/>
  <c r="F24" i="4"/>
  <c r="F14" i="4"/>
  <c r="C25" i="4"/>
  <c r="F11" i="4"/>
  <c r="C17" i="36"/>
  <c r="F13" i="36"/>
  <c r="F17" i="36"/>
  <c r="C13" i="36"/>
  <c r="C10" i="36"/>
  <c r="C21" i="36" s="1"/>
  <c r="C14" i="36"/>
  <c r="C18" i="36"/>
  <c r="F10" i="36"/>
  <c r="F14" i="36"/>
  <c r="F18" i="36"/>
  <c r="C11" i="36"/>
  <c r="F11" i="36"/>
  <c r="F15" i="36"/>
  <c r="H47" i="15" l="1"/>
  <c r="I43" i="15"/>
  <c r="F38" i="5"/>
  <c r="B57" i="5"/>
  <c r="C35" i="5" s="1"/>
  <c r="F46" i="5"/>
  <c r="F13" i="34"/>
  <c r="F12" i="34"/>
  <c r="F14" i="34"/>
  <c r="F24" i="34"/>
  <c r="F20" i="34"/>
  <c r="F15" i="34"/>
  <c r="F27" i="34"/>
  <c r="F25" i="34"/>
  <c r="F16" i="34"/>
  <c r="F37" i="34"/>
  <c r="F35" i="34"/>
  <c r="F21" i="34"/>
  <c r="F38" i="34"/>
  <c r="F28" i="34"/>
  <c r="F36" i="34"/>
  <c r="F23" i="34"/>
  <c r="F19" i="34"/>
  <c r="F18" i="34"/>
  <c r="F29" i="34"/>
  <c r="F33" i="34"/>
  <c r="F17" i="34"/>
  <c r="F26" i="34"/>
  <c r="F22" i="34"/>
  <c r="F34" i="34"/>
  <c r="C45" i="15"/>
  <c r="C43" i="15"/>
  <c r="C39" i="15"/>
  <c r="F44" i="15"/>
  <c r="F40" i="15"/>
  <c r="C17" i="33"/>
  <c r="C16" i="33"/>
  <c r="C19" i="33"/>
  <c r="C18" i="33"/>
  <c r="C15" i="33"/>
  <c r="C13" i="33"/>
  <c r="C14" i="33"/>
  <c r="C40" i="34"/>
  <c r="I19" i="15"/>
  <c r="F19" i="5"/>
  <c r="F36" i="5"/>
  <c r="C32" i="32"/>
  <c r="F39" i="15"/>
  <c r="C74" i="31"/>
  <c r="F32" i="32"/>
  <c r="C44" i="35"/>
  <c r="B60" i="35"/>
  <c r="F74" i="31"/>
  <c r="F26" i="5"/>
  <c r="F27" i="5"/>
  <c r="F43" i="5"/>
  <c r="F35" i="5"/>
  <c r="F21" i="5"/>
  <c r="F31" i="5"/>
  <c r="F42" i="5"/>
  <c r="F44" i="5"/>
  <c r="F28" i="5"/>
  <c r="F10" i="5"/>
  <c r="F57" i="5" s="1"/>
  <c r="F20" i="5"/>
  <c r="F30" i="5"/>
  <c r="F24" i="5"/>
  <c r="F32" i="5"/>
  <c r="F55" i="5"/>
  <c r="F53" i="5"/>
  <c r="F29" i="5"/>
  <c r="F22" i="5"/>
  <c r="F54" i="5"/>
  <c r="F23" i="5"/>
  <c r="F39" i="5"/>
  <c r="F17" i="5"/>
  <c r="F22" i="22"/>
  <c r="F13" i="27"/>
  <c r="F55" i="27"/>
  <c r="F43" i="27"/>
  <c r="F10" i="27"/>
  <c r="F20" i="27"/>
  <c r="F44" i="27"/>
  <c r="F26" i="27"/>
  <c r="F30" i="27"/>
  <c r="F49" i="27"/>
  <c r="F22" i="27"/>
  <c r="F14" i="27"/>
  <c r="F11" i="27"/>
  <c r="F37" i="27"/>
  <c r="F46" i="27"/>
  <c r="F29" i="27"/>
  <c r="F17" i="27"/>
  <c r="F33" i="27"/>
  <c r="F53" i="27"/>
  <c r="F28" i="27"/>
  <c r="F48" i="27"/>
  <c r="F47" i="27"/>
  <c r="F42" i="27"/>
  <c r="F24" i="27"/>
  <c r="F19" i="27"/>
  <c r="F21" i="27"/>
  <c r="F31" i="27"/>
  <c r="F32" i="27"/>
  <c r="F36" i="27"/>
  <c r="F52" i="27"/>
  <c r="C42" i="15"/>
  <c r="F26" i="35"/>
  <c r="F18" i="35"/>
  <c r="F34" i="35"/>
  <c r="F17" i="35"/>
  <c r="F58" i="35"/>
  <c r="F41" i="35"/>
  <c r="F40" i="35"/>
  <c r="F32" i="35"/>
  <c r="F29" i="35"/>
  <c r="F31" i="35"/>
  <c r="F45" i="35"/>
  <c r="F53" i="35"/>
  <c r="F30" i="35"/>
  <c r="F46" i="35"/>
  <c r="F31" i="4"/>
  <c r="F21" i="36"/>
  <c r="C44" i="15"/>
  <c r="I22" i="22"/>
  <c r="C33" i="15"/>
  <c r="F43" i="15"/>
  <c r="B57" i="27"/>
  <c r="C35" i="27" s="1"/>
  <c r="C41" i="15"/>
  <c r="C17" i="4"/>
  <c r="I13" i="15"/>
  <c r="C13" i="4"/>
  <c r="C29" i="6"/>
  <c r="M28" i="35"/>
  <c r="M40" i="35"/>
  <c r="I24" i="35"/>
  <c r="I34" i="35"/>
  <c r="I31" i="35"/>
  <c r="F35" i="16"/>
  <c r="F27" i="16"/>
  <c r="F66" i="16"/>
  <c r="F14" i="16"/>
  <c r="F29" i="16"/>
  <c r="F42" i="16"/>
  <c r="F15" i="16"/>
  <c r="C16" i="22"/>
  <c r="F26" i="16"/>
  <c r="F56" i="16"/>
  <c r="I30" i="35"/>
  <c r="C20" i="18"/>
  <c r="C19" i="6"/>
  <c r="C12" i="6"/>
  <c r="F13" i="15"/>
  <c r="C27" i="4"/>
  <c r="C18" i="4"/>
  <c r="C13" i="18"/>
  <c r="M53" i="35"/>
  <c r="M29" i="35"/>
  <c r="I33" i="35"/>
  <c r="I20" i="35"/>
  <c r="I47" i="35"/>
  <c r="F50" i="16"/>
  <c r="F30" i="16"/>
  <c r="F75" i="16"/>
  <c r="F21" i="16"/>
  <c r="F62" i="16"/>
  <c r="F20" i="16"/>
  <c r="F53" i="16"/>
  <c r="C18" i="22"/>
  <c r="F69" i="16"/>
  <c r="F24" i="16"/>
  <c r="C17" i="18"/>
  <c r="I12" i="15"/>
  <c r="C11" i="6"/>
  <c r="F15" i="15"/>
  <c r="M23" i="35"/>
  <c r="C24" i="4"/>
  <c r="C29" i="4"/>
  <c r="C28" i="4"/>
  <c r="I14" i="15"/>
  <c r="C24" i="6"/>
  <c r="M33" i="35"/>
  <c r="M32" i="35"/>
  <c r="I45" i="35"/>
  <c r="I41" i="35"/>
  <c r="F44" i="35"/>
  <c r="F60" i="35" s="1"/>
  <c r="I32" i="35"/>
  <c r="F33" i="16"/>
  <c r="F23" i="16"/>
  <c r="F67" i="16"/>
  <c r="F17" i="16"/>
  <c r="F32" i="16"/>
  <c r="F58" i="16"/>
  <c r="C15" i="22"/>
  <c r="F73" i="16"/>
  <c r="F38" i="16"/>
  <c r="C16" i="4"/>
  <c r="C13" i="6"/>
  <c r="F11" i="15"/>
  <c r="C19" i="4"/>
  <c r="C10" i="4"/>
  <c r="C23" i="4"/>
  <c r="C21" i="18"/>
  <c r="I39" i="15"/>
  <c r="M41" i="35"/>
  <c r="M31" i="35"/>
  <c r="M20" i="35"/>
  <c r="M60" i="35" s="1"/>
  <c r="I17" i="35"/>
  <c r="I44" i="35"/>
  <c r="M47" i="35"/>
  <c r="F79" i="16"/>
  <c r="F11" i="16"/>
  <c r="F84" i="16" s="1"/>
  <c r="F48" i="16"/>
  <c r="F25" i="16"/>
  <c r="F31" i="16"/>
  <c r="F71" i="16"/>
  <c r="F54" i="16"/>
  <c r="C14" i="22"/>
  <c r="C17" i="22"/>
  <c r="F82" i="16"/>
  <c r="I46" i="35"/>
  <c r="C14" i="18"/>
  <c r="C24" i="18" s="1"/>
  <c r="C22" i="6"/>
  <c r="C15" i="6"/>
  <c r="F17" i="15"/>
  <c r="C20" i="6"/>
  <c r="C10" i="6"/>
  <c r="C22" i="18"/>
  <c r="C12" i="22"/>
  <c r="C22" i="22" s="1"/>
  <c r="M17" i="35"/>
  <c r="F14" i="15"/>
  <c r="C15" i="18"/>
  <c r="M30" i="35"/>
  <c r="M45" i="35"/>
  <c r="I23" i="35"/>
  <c r="F12" i="16"/>
  <c r="F59" i="16"/>
  <c r="F51" i="16"/>
  <c r="F18" i="16"/>
  <c r="F39" i="16"/>
  <c r="F63" i="16"/>
  <c r="F37" i="16"/>
  <c r="F36" i="16"/>
  <c r="C25" i="6"/>
  <c r="C52" i="5" l="1"/>
  <c r="I60" i="35"/>
  <c r="F57" i="27"/>
  <c r="F47" i="15"/>
  <c r="C47" i="15"/>
  <c r="I42" i="15"/>
  <c r="I41" i="15"/>
  <c r="I40" i="15"/>
  <c r="I47" i="15" s="1"/>
  <c r="I44" i="15"/>
  <c r="C32" i="5"/>
  <c r="C12" i="5"/>
  <c r="C55" i="5"/>
  <c r="C38" i="5"/>
  <c r="C53" i="5"/>
  <c r="C54" i="5"/>
  <c r="C26" i="5"/>
  <c r="C49" i="5"/>
  <c r="C37" i="5"/>
  <c r="C13" i="5"/>
  <c r="C10" i="5"/>
  <c r="C39" i="5"/>
  <c r="C42" i="5"/>
  <c r="C24" i="5"/>
  <c r="C14" i="5"/>
  <c r="C30" i="5"/>
  <c r="C28" i="5"/>
  <c r="C47" i="5"/>
  <c r="C31" i="5"/>
  <c r="C25" i="5"/>
  <c r="C29" i="5"/>
  <c r="C43" i="5"/>
  <c r="C23" i="5"/>
  <c r="C21" i="5"/>
  <c r="C48" i="5"/>
  <c r="C11" i="5"/>
  <c r="C19" i="5"/>
  <c r="C33" i="5"/>
  <c r="C44" i="5"/>
  <c r="C15" i="5"/>
  <c r="C17" i="5"/>
  <c r="C46" i="5"/>
  <c r="C50" i="5"/>
  <c r="C41" i="5"/>
  <c r="C36" i="5"/>
  <c r="C27" i="5"/>
  <c r="C20" i="5"/>
  <c r="C22" i="5"/>
  <c r="F19" i="15"/>
  <c r="C27" i="27"/>
  <c r="C23" i="27"/>
  <c r="C38" i="27"/>
  <c r="C36" i="27"/>
  <c r="C17" i="27"/>
  <c r="C32" i="27"/>
  <c r="C55" i="27"/>
  <c r="C44" i="27"/>
  <c r="C33" i="27"/>
  <c r="C30" i="27"/>
  <c r="C48" i="27"/>
  <c r="C15" i="27"/>
  <c r="C21" i="27"/>
  <c r="C46" i="27"/>
  <c r="C54" i="27"/>
  <c r="C43" i="27"/>
  <c r="C20" i="27"/>
  <c r="C25" i="27"/>
  <c r="C24" i="27"/>
  <c r="C28" i="27"/>
  <c r="C53" i="27"/>
  <c r="C52" i="27"/>
  <c r="C42" i="27"/>
  <c r="C49" i="27"/>
  <c r="C41" i="27"/>
  <c r="C26" i="27"/>
  <c r="C13" i="27"/>
  <c r="C29" i="27"/>
  <c r="C37" i="27"/>
  <c r="C12" i="27"/>
  <c r="C19" i="27"/>
  <c r="C31" i="27"/>
  <c r="C10" i="27"/>
  <c r="C47" i="27"/>
  <c r="C14" i="27"/>
  <c r="C50" i="27"/>
  <c r="C39" i="27"/>
  <c r="C11" i="27"/>
  <c r="C22" i="27"/>
  <c r="C21" i="33"/>
  <c r="F40" i="34"/>
  <c r="I45" i="15"/>
  <c r="C31" i="4"/>
  <c r="C31" i="6"/>
  <c r="C18" i="35"/>
  <c r="C33" i="35"/>
  <c r="C20" i="35"/>
  <c r="C60" i="35" s="1"/>
  <c r="C45" i="35"/>
  <c r="C53" i="35"/>
  <c r="C58" i="35"/>
  <c r="C30" i="35"/>
  <c r="C26" i="35"/>
  <c r="C31" i="35"/>
  <c r="C28" i="35"/>
  <c r="C32" i="35"/>
  <c r="C47" i="35"/>
  <c r="C17" i="35"/>
  <c r="C40" i="35"/>
  <c r="C24" i="35"/>
  <c r="C41" i="35"/>
  <c r="C23" i="35"/>
  <c r="C29" i="35"/>
  <c r="C34" i="35"/>
  <c r="C46" i="35"/>
  <c r="C57" i="5" l="1"/>
  <c r="C57" i="27"/>
</calcChain>
</file>

<file path=xl/sharedStrings.xml><?xml version="1.0" encoding="utf-8"?>
<sst xmlns="http://schemas.openxmlformats.org/spreadsheetml/2006/main" count="1264" uniqueCount="226">
  <si>
    <t>TOTAL</t>
  </si>
  <si>
    <t>FINANCE &amp; INSURANCE</t>
  </si>
  <si>
    <t>REAL ESTATE</t>
  </si>
  <si>
    <t>SERVICES</t>
  </si>
  <si>
    <t>INFORMATION</t>
  </si>
  <si>
    <t>TRADE</t>
  </si>
  <si>
    <t>MANUFACTURING</t>
  </si>
  <si>
    <t>OTHER</t>
  </si>
  <si>
    <t>COMMERCIAL RENT TAX</t>
  </si>
  <si>
    <t xml:space="preserve">Total </t>
  </si>
  <si>
    <t>Liability</t>
  </si>
  <si>
    <t>%</t>
  </si>
  <si>
    <t>Funds and Trusts</t>
  </si>
  <si>
    <t>Insurance</t>
  </si>
  <si>
    <t>Securities/Commodities</t>
  </si>
  <si>
    <t>Legal Services</t>
  </si>
  <si>
    <t>Accounting</t>
  </si>
  <si>
    <t>Holding Companies</t>
  </si>
  <si>
    <t>Amusement</t>
  </si>
  <si>
    <t>Food Services</t>
  </si>
  <si>
    <t>Performing Arts/Museums</t>
  </si>
  <si>
    <t>Education</t>
  </si>
  <si>
    <t>Health Care</t>
  </si>
  <si>
    <t>Personal Services</t>
  </si>
  <si>
    <t>Broadcasting/Telecom</t>
  </si>
  <si>
    <t>Information Services/Data</t>
  </si>
  <si>
    <t>Movies/Video/Sound</t>
  </si>
  <si>
    <t>Publishing</t>
  </si>
  <si>
    <t>Durable Wholesale</t>
  </si>
  <si>
    <t>Non-Durable Wholesale</t>
  </si>
  <si>
    <t>Retail</t>
  </si>
  <si>
    <t>Textiles/Apparel/Leather</t>
  </si>
  <si>
    <t>Food/Beverage</t>
  </si>
  <si>
    <t>Printing</t>
  </si>
  <si>
    <t>Other Manufacturing</t>
  </si>
  <si>
    <t>Construction</t>
  </si>
  <si>
    <t>Transportation</t>
  </si>
  <si>
    <t>Table 2</t>
  </si>
  <si>
    <t>Table 1</t>
  </si>
  <si>
    <t xml:space="preserve">% of </t>
  </si>
  <si>
    <t>Administrative Support</t>
  </si>
  <si>
    <t>Rental/Leasing</t>
  </si>
  <si>
    <t>Miscellaneous Other</t>
  </si>
  <si>
    <t>$250,000 - $274,999</t>
  </si>
  <si>
    <t>$275,000 - $299,999</t>
  </si>
  <si>
    <t>$300,000 - $349,999</t>
  </si>
  <si>
    <t>$350,000 - $399,999</t>
  </si>
  <si>
    <t>$400,000 - $449,999</t>
  </si>
  <si>
    <t>$450,000 - $499,999</t>
  </si>
  <si>
    <t>$500,000 - $549,999</t>
  </si>
  <si>
    <t>$550,000 - $599,999</t>
  </si>
  <si>
    <t>$700,000 - $799,999</t>
  </si>
  <si>
    <t>$800,000 - $899,999</t>
  </si>
  <si>
    <t>$900,000 - $999,999</t>
  </si>
  <si>
    <t>$2,000,000 - $2,999,999</t>
  </si>
  <si>
    <t>$3,000,000 - $3,999,999</t>
  </si>
  <si>
    <t>$4,000,000 - $4,999,999</t>
  </si>
  <si>
    <t>% of Total</t>
  </si>
  <si>
    <t>$5,000,000 - $9,999,999</t>
  </si>
  <si>
    <t>$600,000 - $699,999</t>
  </si>
  <si>
    <t>Taxpayers</t>
  </si>
  <si>
    <t>DISTRIBUTION OF TAXPAYERS BY INDUSTRY</t>
  </si>
  <si>
    <t>Premises</t>
  </si>
  <si>
    <t>Industry</t>
  </si>
  <si>
    <t>(000)</t>
  </si>
  <si>
    <t>Accommodations</t>
  </si>
  <si>
    <t>Not Available/Other</t>
  </si>
  <si>
    <t>$1,000,000 - $1,499,999</t>
  </si>
  <si>
    <t>$1,500,000 - $1,999,999</t>
  </si>
  <si>
    <t>Table 3</t>
  </si>
  <si>
    <t>$10,000,000 and Over</t>
  </si>
  <si>
    <t>Finance and Insurance</t>
  </si>
  <si>
    <t>Real Estate</t>
  </si>
  <si>
    <t>Services</t>
  </si>
  <si>
    <t>Information</t>
  </si>
  <si>
    <t>Trade</t>
  </si>
  <si>
    <t>Manufacturing</t>
  </si>
  <si>
    <t>Other</t>
  </si>
  <si>
    <t>Table 4</t>
  </si>
  <si>
    <t>Zip Code</t>
  </si>
  <si>
    <t>Table 5</t>
  </si>
  <si>
    <t>DISTRIBUTION OF PREMISES BY ZIP CODE</t>
  </si>
  <si>
    <t>Table 6</t>
  </si>
  <si>
    <t>Table 7</t>
  </si>
  <si>
    <t>21+</t>
  </si>
  <si>
    <t>DISTRIBUTION OF TAXPAYERS BY NUMBER OF PREMISES</t>
  </si>
  <si>
    <t>PER TAXPAYER</t>
  </si>
  <si>
    <t>Number of Premises per Taxpayer</t>
  </si>
  <si>
    <t>NUMBER OF PREMISES PER TAXPAYER</t>
  </si>
  <si>
    <t>Table 8</t>
  </si>
  <si>
    <t>DISTRIBUTION OF TAXPAYERS AND PREMISES BY INDUSTRY AND</t>
  </si>
  <si>
    <t>Less than $400,000</t>
  </si>
  <si>
    <t>$400,000 - $499,999</t>
  </si>
  <si>
    <t>$500,000 - $599,999</t>
  </si>
  <si>
    <t>$800,000 - $999,999</t>
  </si>
  <si>
    <t>$2,000,000 - $3,999,999</t>
  </si>
  <si>
    <t>$2,000,000 and Over</t>
  </si>
  <si>
    <t>Total</t>
  </si>
  <si>
    <t>FOR TAXPAYERS WITH TWO OR MORE PREMISES</t>
  </si>
  <si>
    <t>DISTRIBUTION OF TAXPAYERS BY BASE RENT</t>
  </si>
  <si>
    <t>Table 9</t>
  </si>
  <si>
    <t>Table 10</t>
  </si>
  <si>
    <t>DISTRIBUTION OF PREMISES BY INDUSTRY AND ZIP CODE</t>
  </si>
  <si>
    <t>Table 11</t>
  </si>
  <si>
    <r>
      <t xml:space="preserve">Trade </t>
    </r>
    <r>
      <rPr>
        <i/>
        <sz val="11"/>
        <color indexed="8"/>
        <rFont val="Arial"/>
        <family val="2"/>
      </rPr>
      <t>(continued)</t>
    </r>
  </si>
  <si>
    <t>$500,000 - $749,999</t>
  </si>
  <si>
    <t>$750,000 - $999,999</t>
  </si>
  <si>
    <t>$1,000,000 - $1,999,999</t>
  </si>
  <si>
    <t>Two or More Premises per Taxpayer</t>
  </si>
  <si>
    <t>Median Taxpayer Liability</t>
  </si>
  <si>
    <t>DISTRIBUTION OF PREMISES BY BASE RENT</t>
  </si>
  <si>
    <t>Prof./Tech./Managerial</t>
  </si>
  <si>
    <t>DISTRIBUTION OF TAXPAYERS BY INDUSTRY AND BASE RENT</t>
  </si>
  <si>
    <t>DISTRIBUTION OF PREMISES BY ZIP CODE AND BASE RENT</t>
  </si>
  <si>
    <t>DISTRIBUTION OF PREMISES BY INDUSTRY AND BASE RENT</t>
  </si>
  <si>
    <t>Table 12</t>
  </si>
  <si>
    <t>Table of Contents</t>
  </si>
  <si>
    <t>Distribution of Premises by Base Rent</t>
  </si>
  <si>
    <t>Distribution of Premises by Base Rent for Taxpayers with Two or More Premises</t>
  </si>
  <si>
    <t>Distribution of Premises by Industry and Base Rent</t>
  </si>
  <si>
    <t>Distribution of Premises by Zip Code</t>
  </si>
  <si>
    <t>Distribution of Taxpayers by Base Rent</t>
  </si>
  <si>
    <t>Distribution of Taxpayers by Number of Premises per Taxpayer</t>
  </si>
  <si>
    <t>Distribution of Taxpayers by Base Rent for Taxpayers with Two or More Premises</t>
  </si>
  <si>
    <t>Distribution of Taxpayers by Industry and Base Rent</t>
  </si>
  <si>
    <t>Distribution of Taxpayers and Premises by Industry and Number of Premises per Taxpayer</t>
  </si>
  <si>
    <t>Distribution of Premises by Industry</t>
  </si>
  <si>
    <t>Distribution of Taxpayers by Industry</t>
  </si>
  <si>
    <t>Table 13</t>
  </si>
  <si>
    <t>Table 14</t>
  </si>
  <si>
    <t>Table 15</t>
  </si>
  <si>
    <t>DISTRIBUTION OF PREMISES BY INDUSTRY</t>
  </si>
  <si>
    <t>Table 16</t>
  </si>
  <si>
    <t>DISTRIBUTION OF TAXPAYERS BY ZIP CODE</t>
  </si>
  <si>
    <t>Liability (000)</t>
  </si>
  <si>
    <t>Table 17</t>
  </si>
  <si>
    <t>% of</t>
  </si>
  <si>
    <r>
      <t>Liability</t>
    </r>
    <r>
      <rPr>
        <b/>
        <sz val="11"/>
        <color indexed="8"/>
        <rFont val="Arial"/>
        <family val="2"/>
      </rPr>
      <t xml:space="preserve"> (000)</t>
    </r>
  </si>
  <si>
    <t>Taxpayer</t>
  </si>
  <si>
    <r>
      <t xml:space="preserve">Taxpayer Liability </t>
    </r>
    <r>
      <rPr>
        <b/>
        <sz val="11"/>
        <color indexed="8"/>
        <rFont val="Arial"/>
        <family val="2"/>
      </rPr>
      <t>(000)</t>
    </r>
  </si>
  <si>
    <t>All Taxpayers</t>
  </si>
  <si>
    <t>FOR ZIP CODES WITH AT LEAST TEN PREMISES AND TEN TAXPAYERS</t>
  </si>
  <si>
    <t>WITHIN EACH ZIP/INDUSTRY COMBINATION</t>
  </si>
  <si>
    <t>Finance &amp; Insurance</t>
  </si>
  <si>
    <t xml:space="preserve">FOR ZIP CODES WITH AT LEAST TEN PREMISES AND TEN TAXPAYERS </t>
  </si>
  <si>
    <t>Distribution of Premises by Zip Code and Base Rent for Zip Codes with at Least Ten Premises and Ten Taxpayers</t>
  </si>
  <si>
    <t>Distribution of Premises by Zip Code and Base Rent for Taxpayers with Two or More Premises for Zip Codes with at Least Ten</t>
  </si>
  <si>
    <t>Distribution of Premises by Industry and Zip Code for Zip Codes with at Least Ten Premises and Ten Taxpayers Within Each</t>
  </si>
  <si>
    <t xml:space="preserve">   Zip/Industry Combination</t>
  </si>
  <si>
    <t>Distribution of Premises by Industry and Zip Code for Taxpayers with Two or More Premises for Zip Codes with at Least Ten</t>
  </si>
  <si>
    <t>Table 18</t>
  </si>
  <si>
    <t xml:space="preserve">   Premises and Ten Taxpayers Within Each Zip/Industry Combination</t>
  </si>
  <si>
    <t>Median Premises Liability</t>
  </si>
  <si>
    <t>Median Premises</t>
  </si>
  <si>
    <t>WITHIN EACH ZIP/BASE RENT COMBINATION</t>
  </si>
  <si>
    <t>FOR TAXPAYERS WITH ONE PREMISES</t>
  </si>
  <si>
    <t>One Premises per Taxpayer</t>
  </si>
  <si>
    <t>Premises Base Rent</t>
  </si>
  <si>
    <t>Distribution of Taxpayers by Zip Code for Taxpayers with One Premises</t>
  </si>
  <si>
    <t xml:space="preserve">   Premises and Ten Taxpayers Within Each Zip/Base Rent Combination</t>
  </si>
  <si>
    <t xml:space="preserve">   Within Each Zip/Base Rent Combination</t>
  </si>
  <si>
    <t>Other/Not Available</t>
  </si>
  <si>
    <t>$10,000,000  and Over</t>
  </si>
  <si>
    <t>$4,000,000 and Over</t>
  </si>
  <si>
    <t xml:space="preserve"> </t>
  </si>
  <si>
    <t>Table 19</t>
  </si>
  <si>
    <t>Table 20</t>
  </si>
  <si>
    <t>DISTRIBUTION OF TAXPAYERS AND PREMISES BY INDUSTRY</t>
  </si>
  <si>
    <t>Table 21</t>
  </si>
  <si>
    <t>FOR TAXPAYERS WITH A SMALL BUSINESS CREDIT</t>
  </si>
  <si>
    <t>INCLUDING ALL PREMISES</t>
  </si>
  <si>
    <t>Taxpayer Small Business Credit</t>
  </si>
  <si>
    <t>Total (000)</t>
  </si>
  <si>
    <t>Median</t>
  </si>
  <si>
    <t>Distribution of Taxpayers by Industry for Taxpayers with a Small Business Credit</t>
  </si>
  <si>
    <t xml:space="preserve">   Including All Premises</t>
  </si>
  <si>
    <t>Distribution of Taxpayers and Premises by Industry for Taxpayers with a Small Business Credit</t>
  </si>
  <si>
    <t>Taxpayer Distribution Tables</t>
  </si>
  <si>
    <t>Premises Distribution Tables</t>
  </si>
  <si>
    <t>Small Business Credit Distribution Tables</t>
  </si>
  <si>
    <r>
      <t>Taxpayer Base Rent</t>
    </r>
    <r>
      <rPr>
        <b/>
        <vertAlign val="superscript"/>
        <sz val="11"/>
        <color indexed="8"/>
        <rFont val="Arial"/>
        <family val="2"/>
      </rPr>
      <t>1</t>
    </r>
  </si>
  <si>
    <r>
      <t>Less than $250,000</t>
    </r>
    <r>
      <rPr>
        <b/>
        <vertAlign val="superscript"/>
        <sz val="11"/>
        <color indexed="8"/>
        <rFont val="Arial"/>
        <family val="2"/>
      </rPr>
      <t>2</t>
    </r>
  </si>
  <si>
    <r>
      <t>Taxpayer Base Rent</t>
    </r>
    <r>
      <rPr>
        <b/>
        <vertAlign val="superscript"/>
        <sz val="11"/>
        <color indexed="8"/>
        <rFont val="Arial"/>
        <family val="2"/>
      </rPr>
      <t>1</t>
    </r>
  </si>
  <si>
    <r>
      <t>Less than $250,000</t>
    </r>
    <r>
      <rPr>
        <b/>
        <vertAlign val="superscript"/>
        <sz val="11"/>
        <color indexed="8"/>
        <rFont val="Arial"/>
        <family val="2"/>
      </rPr>
      <t>1</t>
    </r>
  </si>
  <si>
    <t>10 - 13</t>
  </si>
  <si>
    <t>14 - 20</t>
  </si>
  <si>
    <t>Commercial Banking</t>
  </si>
  <si>
    <t xml:space="preserve">2. The premises in this range are partial-year filers, with annualized base rents greater than $250,000, or filers who received certain deductions.
 </t>
  </si>
  <si>
    <t>1. The premises in this range are partial-year filers, with annualized base rents greater than $250,000, or filers who received certain deductions.</t>
  </si>
  <si>
    <r>
      <t>Services</t>
    </r>
    <r>
      <rPr>
        <i/>
        <sz val="11"/>
        <color indexed="8"/>
        <rFont val="Arial"/>
        <family val="2"/>
      </rPr>
      <t xml:space="preserve"> (continued)</t>
    </r>
  </si>
  <si>
    <r>
      <t xml:space="preserve">Services </t>
    </r>
    <r>
      <rPr>
        <i/>
        <sz val="11"/>
        <color indexed="8"/>
        <rFont val="Arial"/>
        <family val="2"/>
      </rPr>
      <t>(continued)</t>
    </r>
  </si>
  <si>
    <t>1. Base rent is the total base rent for all premises leased by a taxpayer.</t>
  </si>
  <si>
    <t>Premises Small Business Credit</t>
  </si>
  <si>
    <t>TAX YEAR 2022</t>
  </si>
  <si>
    <t>1. Some taxpayers owe tax before credits but have no liability after credits are applied.</t>
  </si>
  <si>
    <r>
      <t>Median Taxpayer Liability</t>
    </r>
    <r>
      <rPr>
        <b/>
        <vertAlign val="superscript"/>
        <sz val="11"/>
        <color indexed="8"/>
        <rFont val="Arial"/>
        <family val="2"/>
      </rPr>
      <t>1</t>
    </r>
  </si>
  <si>
    <t>Liability ($000)</t>
  </si>
  <si>
    <t>Median Premises Liability ($)</t>
  </si>
  <si>
    <t>*</t>
  </si>
  <si>
    <t>* Values cannot be revealed due to confidentiality restrictions.</t>
  </si>
  <si>
    <t>* Values cannot be revealed due to confidentiality restrictions</t>
  </si>
  <si>
    <r>
      <t xml:space="preserve">Real Estate </t>
    </r>
    <r>
      <rPr>
        <i/>
        <sz val="11"/>
        <color indexed="8"/>
        <rFont val="Arial"/>
        <family val="2"/>
      </rPr>
      <t>(continued)</t>
    </r>
  </si>
  <si>
    <t>Other Credit Intermediation &amp; Related Activities</t>
  </si>
  <si>
    <t>Other Credit Inter. &amp; Related Activities</t>
  </si>
  <si>
    <t>Distribution of Taxpayers by Liability</t>
  </si>
  <si>
    <t>Table 22</t>
  </si>
  <si>
    <t>DISTRIBUTION OF TAXPAYERS BY LIABILITY</t>
  </si>
  <si>
    <r>
      <t>$0</t>
    </r>
    <r>
      <rPr>
        <b/>
        <vertAlign val="superscript"/>
        <sz val="11"/>
        <color indexed="8"/>
        <rFont val="Arial"/>
        <family val="2"/>
      </rPr>
      <t>1</t>
    </r>
  </si>
  <si>
    <t>$0.01  - $19,999</t>
  </si>
  <si>
    <t>$20,000 - $49,999</t>
  </si>
  <si>
    <t>$50,000 - $99,999</t>
  </si>
  <si>
    <t>$100,000 - $249,999</t>
  </si>
  <si>
    <t>$250,000 - $499,999</t>
  </si>
  <si>
    <t>$500,000 - $999,999</t>
  </si>
  <si>
    <t>$2,000,000 - $4,999,999</t>
  </si>
  <si>
    <t>$5,000,000 and Over</t>
  </si>
  <si>
    <t>1. Taxpayers with $0 liability owe tax before credits but have no liability after credits are applied.</t>
  </si>
  <si>
    <t>Table  6</t>
  </si>
  <si>
    <t>Distribution of Premises by Base Rent for Taxpayers with One Premises</t>
  </si>
  <si>
    <r>
      <t>Median Premises Liability</t>
    </r>
    <r>
      <rPr>
        <b/>
        <vertAlign val="superscript"/>
        <sz val="11"/>
        <color indexed="8"/>
        <rFont val="Arial"/>
        <family val="2"/>
      </rPr>
      <t>1</t>
    </r>
  </si>
  <si>
    <t>1. Some premises owe tax before credits but have no liability after credits are applied.</t>
  </si>
  <si>
    <t xml:space="preserve">   Including Only Premises With a Small Business Credit</t>
  </si>
  <si>
    <t>Distribution of Premises by Base Rent for Premises With a Small Business Credit</t>
  </si>
  <si>
    <t>Distribution of Premises by Zip Code for Premises With a Small Business Credit</t>
  </si>
  <si>
    <t>INCLUDING ONLY PREMISES WITH A SMALL BUSINESS CREDIT</t>
  </si>
  <si>
    <t>FOR PREMISES WITH A SMALL BUSINESS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</si>
</sst>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0.0%"/>
    <numFmt numFmtId="165" formatCode="0.0"/>
    <numFmt numFmtId="166" formatCode="&quot;$&quot;#,##0,"/>
    <numFmt numFmtId="167" formatCode="#,##0,"/>
    <numFmt numFmtId="168" formatCode="&quot;$&quot;#,##0"/>
  </numFmts>
  <fonts count="39" x14ac:knownFonts="1">
    <font>
      <sz val="11"/>
      <color theme="1"/>
      <name val="Calibri"/>
      <family val="2"/>
      <scheme val="minor"/>
    </font>
    <font>
      <i/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name val="Calibri"/>
      <family val="2"/>
    </font>
    <font>
      <b/>
      <vertAlign val="superscript"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 Narrow"/>
      <family val="2"/>
    </font>
    <font>
      <sz val="9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6" applyNumberFormat="0" applyAlignment="0" applyProtection="0"/>
    <xf numFmtId="0" fontId="9" fillId="28" borderId="17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18" applyNumberFormat="0" applyFill="0" applyAlignment="0" applyProtection="0"/>
    <xf numFmtId="0" fontId="14" fillId="0" borderId="19" applyNumberFormat="0" applyFill="0" applyAlignment="0" applyProtection="0"/>
    <xf numFmtId="0" fontId="15" fillId="0" borderId="20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30" borderId="16" applyNumberFormat="0" applyAlignment="0" applyProtection="0"/>
    <xf numFmtId="0" fontId="18" fillId="0" borderId="21" applyNumberFormat="0" applyFill="0" applyAlignment="0" applyProtection="0"/>
    <xf numFmtId="0" fontId="19" fillId="31" borderId="0" applyNumberFormat="0" applyBorder="0" applyAlignment="0" applyProtection="0"/>
    <xf numFmtId="0" fontId="5" fillId="32" borderId="22" applyNumberFormat="0" applyFont="0" applyAlignment="0" applyProtection="0"/>
    <xf numFmtId="0" fontId="20" fillId="27" borderId="23" applyNumberFormat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4" applyNumberFormat="0" applyFill="0" applyAlignment="0" applyProtection="0"/>
    <xf numFmtId="0" fontId="23" fillId="0" borderId="0" applyNumberFormat="0" applyFill="0" applyBorder="0" applyAlignment="0" applyProtection="0"/>
  </cellStyleXfs>
  <cellXfs count="275">
    <xf numFmtId="0" fontId="0" fillId="0" borderId="0" xfId="0"/>
    <xf numFmtId="3" fontId="24" fillId="0" borderId="0" xfId="0" applyNumberFormat="1" applyFont="1" applyAlignment="1">
      <alignment horizontal="right" vertical="top"/>
    </xf>
    <xf numFmtId="0" fontId="24" fillId="0" borderId="0" xfId="0" applyFont="1" applyAlignment="1">
      <alignment horizontal="right" vertical="top"/>
    </xf>
    <xf numFmtId="6" fontId="24" fillId="0" borderId="0" xfId="0" applyNumberFormat="1" applyFont="1" applyAlignment="1">
      <alignment horizontal="right" vertical="top"/>
    </xf>
    <xf numFmtId="0" fontId="0" fillId="0" borderId="0" xfId="0" applyAlignment="1">
      <alignment horizontal="right"/>
    </xf>
    <xf numFmtId="0" fontId="25" fillId="0" borderId="0" xfId="0" applyFont="1"/>
    <xf numFmtId="0" fontId="26" fillId="0" borderId="1" xfId="0" applyFont="1" applyBorder="1" applyAlignment="1">
      <alignment horizontal="right"/>
    </xf>
    <xf numFmtId="0" fontId="26" fillId="0" borderId="2" xfId="0" applyFont="1" applyBorder="1" applyAlignment="1">
      <alignment horizontal="right"/>
    </xf>
    <xf numFmtId="0" fontId="27" fillId="0" borderId="3" xfId="0" applyFont="1" applyBorder="1" applyAlignment="1">
      <alignment horizontal="left" vertical="top"/>
    </xf>
    <xf numFmtId="0" fontId="25" fillId="0" borderId="4" xfId="0" applyFont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0" fillId="0" borderId="6" xfId="0" applyBorder="1"/>
    <xf numFmtId="0" fontId="27" fillId="0" borderId="0" xfId="0" applyFont="1" applyAlignment="1">
      <alignment horizontal="right" vertical="top"/>
    </xf>
    <xf numFmtId="0" fontId="28" fillId="0" borderId="7" xfId="0" applyFont="1" applyBorder="1" applyAlignment="1">
      <alignment horizontal="right" vertical="top"/>
    </xf>
    <xf numFmtId="0" fontId="27" fillId="0" borderId="8" xfId="0" applyFont="1" applyBorder="1" applyAlignment="1">
      <alignment horizontal="left" vertical="top"/>
    </xf>
    <xf numFmtId="0" fontId="25" fillId="0" borderId="9" xfId="0" applyFont="1" applyBorder="1" applyAlignment="1">
      <alignment horizontal="right"/>
    </xf>
    <xf numFmtId="0" fontId="27" fillId="0" borderId="10" xfId="0" applyFont="1" applyBorder="1" applyAlignment="1">
      <alignment horizontal="left" vertical="top"/>
    </xf>
    <xf numFmtId="0" fontId="27" fillId="0" borderId="4" xfId="0" applyFont="1" applyBorder="1" applyAlignment="1">
      <alignment vertical="top"/>
    </xf>
    <xf numFmtId="0" fontId="27" fillId="0" borderId="0" xfId="0" applyFont="1" applyAlignment="1">
      <alignment horizontal="left" vertical="top"/>
    </xf>
    <xf numFmtId="3" fontId="27" fillId="0" borderId="0" xfId="0" applyNumberFormat="1" applyFont="1" applyAlignment="1">
      <alignment horizontal="right" vertical="top"/>
    </xf>
    <xf numFmtId="165" fontId="27" fillId="0" borderId="0" xfId="41" applyNumberFormat="1" applyFont="1" applyFill="1" applyBorder="1" applyAlignment="1">
      <alignment horizontal="right" vertical="top"/>
    </xf>
    <xf numFmtId="164" fontId="27" fillId="0" borderId="0" xfId="41" applyNumberFormat="1" applyFont="1" applyFill="1" applyBorder="1" applyAlignment="1">
      <alignment horizontal="right" vertical="top"/>
    </xf>
    <xf numFmtId="166" fontId="27" fillId="0" borderId="0" xfId="0" applyNumberFormat="1" applyFont="1" applyAlignment="1">
      <alignment vertical="top"/>
    </xf>
    <xf numFmtId="0" fontId="26" fillId="0" borderId="0" xfId="0" applyFont="1"/>
    <xf numFmtId="0" fontId="27" fillId="0" borderId="2" xfId="0" applyFont="1" applyBorder="1" applyAlignment="1">
      <alignment horizontal="left" vertical="top"/>
    </xf>
    <xf numFmtId="0" fontId="27" fillId="0" borderId="10" xfId="0" applyFont="1" applyBorder="1" applyAlignment="1">
      <alignment horizontal="left"/>
    </xf>
    <xf numFmtId="3" fontId="28" fillId="0" borderId="11" xfId="0" applyNumberFormat="1" applyFont="1" applyBorder="1" applyAlignment="1">
      <alignment horizontal="right"/>
    </xf>
    <xf numFmtId="165" fontId="28" fillId="0" borderId="0" xfId="41" applyNumberFormat="1" applyFont="1" applyFill="1" applyBorder="1" applyAlignment="1">
      <alignment horizontal="right"/>
    </xf>
    <xf numFmtId="164" fontId="28" fillId="0" borderId="0" xfId="41" applyNumberFormat="1" applyFont="1" applyFill="1" applyBorder="1" applyAlignment="1">
      <alignment horizontal="right"/>
    </xf>
    <xf numFmtId="166" fontId="28" fillId="0" borderId="11" xfId="0" applyNumberFormat="1" applyFont="1" applyBorder="1"/>
    <xf numFmtId="0" fontId="25" fillId="0" borderId="6" xfId="0" applyFont="1" applyBorder="1"/>
    <xf numFmtId="168" fontId="28" fillId="0" borderId="10" xfId="0" applyNumberFormat="1" applyFont="1" applyBorder="1" applyAlignment="1">
      <alignment horizontal="right"/>
    </xf>
    <xf numFmtId="167" fontId="28" fillId="0" borderId="11" xfId="0" applyNumberFormat="1" applyFont="1" applyBorder="1"/>
    <xf numFmtId="3" fontId="28" fillId="0" borderId="10" xfId="0" applyNumberFormat="1" applyFont="1" applyBorder="1" applyAlignment="1">
      <alignment horizontal="right"/>
    </xf>
    <xf numFmtId="0" fontId="27" fillId="33" borderId="10" xfId="0" applyFont="1" applyFill="1" applyBorder="1" applyAlignment="1">
      <alignment horizontal="left" vertical="top"/>
    </xf>
    <xf numFmtId="3" fontId="27" fillId="33" borderId="11" xfId="0" applyNumberFormat="1" applyFont="1" applyFill="1" applyBorder="1" applyAlignment="1">
      <alignment vertical="top"/>
    </xf>
    <xf numFmtId="165" fontId="27" fillId="33" borderId="0" xfId="41" applyNumberFormat="1" applyFont="1" applyFill="1" applyBorder="1" applyAlignment="1">
      <alignment vertical="top"/>
    </xf>
    <xf numFmtId="166" fontId="27" fillId="33" borderId="11" xfId="0" applyNumberFormat="1" applyFont="1" applyFill="1" applyBorder="1" applyAlignment="1">
      <alignment vertical="top"/>
    </xf>
    <xf numFmtId="0" fontId="22" fillId="33" borderId="6" xfId="0" applyFont="1" applyFill="1" applyBorder="1"/>
    <xf numFmtId="0" fontId="28" fillId="33" borderId="10" xfId="0" applyFont="1" applyFill="1" applyBorder="1" applyAlignment="1">
      <alignment horizontal="left" vertical="top"/>
    </xf>
    <xf numFmtId="3" fontId="28" fillId="33" borderId="11" xfId="0" applyNumberFormat="1" applyFont="1" applyFill="1" applyBorder="1" applyAlignment="1">
      <alignment vertical="top"/>
    </xf>
    <xf numFmtId="165" fontId="28" fillId="33" borderId="0" xfId="41" applyNumberFormat="1" applyFont="1" applyFill="1" applyBorder="1" applyAlignment="1">
      <alignment vertical="top"/>
    </xf>
    <xf numFmtId="167" fontId="28" fillId="33" borderId="11" xfId="0" applyNumberFormat="1" applyFont="1" applyFill="1" applyBorder="1" applyAlignment="1">
      <alignment vertical="top"/>
    </xf>
    <xf numFmtId="0" fontId="0" fillId="33" borderId="6" xfId="0" applyFill="1" applyBorder="1"/>
    <xf numFmtId="164" fontId="28" fillId="33" borderId="0" xfId="41" applyNumberFormat="1" applyFont="1" applyFill="1" applyBorder="1" applyAlignment="1">
      <alignment vertical="top"/>
    </xf>
    <xf numFmtId="167" fontId="27" fillId="33" borderId="11" xfId="0" applyNumberFormat="1" applyFont="1" applyFill="1" applyBorder="1" applyAlignment="1">
      <alignment vertical="top"/>
    </xf>
    <xf numFmtId="0" fontId="28" fillId="33" borderId="11" xfId="0" applyFont="1" applyFill="1" applyBorder="1" applyAlignment="1">
      <alignment vertical="top"/>
    </xf>
    <xf numFmtId="0" fontId="0" fillId="33" borderId="0" xfId="0" applyFill="1"/>
    <xf numFmtId="0" fontId="28" fillId="33" borderId="0" xfId="0" applyFont="1" applyFill="1" applyAlignment="1">
      <alignment vertical="top"/>
    </xf>
    <xf numFmtId="166" fontId="28" fillId="33" borderId="11" xfId="0" applyNumberFormat="1" applyFont="1" applyFill="1" applyBorder="1" applyAlignment="1">
      <alignment vertical="top"/>
    </xf>
    <xf numFmtId="0" fontId="27" fillId="33" borderId="8" xfId="0" applyFont="1" applyFill="1" applyBorder="1" applyAlignment="1">
      <alignment horizontal="left" vertical="top"/>
    </xf>
    <xf numFmtId="3" fontId="27" fillId="33" borderId="1" xfId="0" applyNumberFormat="1" applyFont="1" applyFill="1" applyBorder="1" applyAlignment="1">
      <alignment vertical="top"/>
    </xf>
    <xf numFmtId="165" fontId="27" fillId="33" borderId="2" xfId="0" applyNumberFormat="1" applyFont="1" applyFill="1" applyBorder="1" applyAlignment="1">
      <alignment vertical="top"/>
    </xf>
    <xf numFmtId="166" fontId="27" fillId="33" borderId="1" xfId="0" applyNumberFormat="1" applyFont="1" applyFill="1" applyBorder="1" applyAlignment="1">
      <alignment vertical="top"/>
    </xf>
    <xf numFmtId="0" fontId="22" fillId="33" borderId="9" xfId="0" applyFont="1" applyFill="1" applyBorder="1"/>
    <xf numFmtId="0" fontId="28" fillId="0" borderId="0" xfId="0" applyFont="1" applyAlignment="1">
      <alignment vertical="top"/>
    </xf>
    <xf numFmtId="6" fontId="28" fillId="0" borderId="0" xfId="0" applyNumberFormat="1" applyFont="1" applyAlignment="1">
      <alignment vertical="top"/>
    </xf>
    <xf numFmtId="3" fontId="28" fillId="0" borderId="0" xfId="0" applyNumberFormat="1" applyFont="1" applyAlignment="1">
      <alignment vertical="top"/>
    </xf>
    <xf numFmtId="0" fontId="0" fillId="0" borderId="10" xfId="0" applyBorder="1"/>
    <xf numFmtId="0" fontId="0" fillId="33" borderId="10" xfId="0" applyFill="1" applyBorder="1"/>
    <xf numFmtId="3" fontId="28" fillId="0" borderId="10" xfId="0" applyNumberFormat="1" applyFont="1" applyBorder="1" applyAlignment="1">
      <alignment vertical="top"/>
    </xf>
    <xf numFmtId="3" fontId="0" fillId="33" borderId="10" xfId="0" applyNumberFormat="1" applyFill="1" applyBorder="1"/>
    <xf numFmtId="3" fontId="27" fillId="0" borderId="10" xfId="0" applyNumberFormat="1" applyFont="1" applyBorder="1" applyAlignment="1">
      <alignment vertical="top"/>
    </xf>
    <xf numFmtId="168" fontId="27" fillId="0" borderId="10" xfId="0" applyNumberFormat="1" applyFont="1" applyBorder="1" applyAlignment="1">
      <alignment vertical="top"/>
    </xf>
    <xf numFmtId="168" fontId="27" fillId="0" borderId="8" xfId="0" applyNumberFormat="1" applyFont="1" applyBorder="1" applyAlignment="1">
      <alignment vertical="top"/>
    </xf>
    <xf numFmtId="0" fontId="27" fillId="0" borderId="1" xfId="0" applyFont="1" applyBorder="1" applyAlignment="1">
      <alignment horizontal="left" vertical="top"/>
    </xf>
    <xf numFmtId="0" fontId="25" fillId="0" borderId="2" xfId="0" applyFont="1" applyBorder="1" applyAlignment="1">
      <alignment horizontal="right"/>
    </xf>
    <xf numFmtId="0" fontId="26" fillId="0" borderId="9" xfId="0" applyFont="1" applyBorder="1" applyAlignment="1">
      <alignment horizontal="right"/>
    </xf>
    <xf numFmtId="0" fontId="26" fillId="0" borderId="8" xfId="0" applyFont="1" applyBorder="1" applyAlignment="1">
      <alignment horizontal="right" wrapText="1"/>
    </xf>
    <xf numFmtId="0" fontId="27" fillId="0" borderId="7" xfId="0" applyFont="1" applyBorder="1" applyAlignment="1">
      <alignment horizontal="center" vertical="top"/>
    </xf>
    <xf numFmtId="0" fontId="29" fillId="0" borderId="0" xfId="0" applyFont="1" applyAlignment="1">
      <alignment horizontal="left" vertical="top"/>
    </xf>
    <xf numFmtId="6" fontId="28" fillId="0" borderId="11" xfId="0" applyNumberFormat="1" applyFont="1" applyBorder="1" applyAlignment="1">
      <alignment horizontal="right"/>
    </xf>
    <xf numFmtId="0" fontId="27" fillId="0" borderId="8" xfId="0" applyFont="1" applyBorder="1" applyAlignment="1">
      <alignment horizontal="left"/>
    </xf>
    <xf numFmtId="3" fontId="27" fillId="0" borderId="1" xfId="0" applyNumberFormat="1" applyFont="1" applyBorder="1" applyAlignment="1">
      <alignment horizontal="right"/>
    </xf>
    <xf numFmtId="165" fontId="27" fillId="0" borderId="2" xfId="41" applyNumberFormat="1" applyFont="1" applyFill="1" applyBorder="1" applyAlignment="1">
      <alignment horizontal="right"/>
    </xf>
    <xf numFmtId="164" fontId="27" fillId="0" borderId="2" xfId="41" applyNumberFormat="1" applyFont="1" applyFill="1" applyBorder="1" applyAlignment="1">
      <alignment horizontal="right"/>
    </xf>
    <xf numFmtId="166" fontId="27" fillId="0" borderId="1" xfId="0" applyNumberFormat="1" applyFont="1" applyBorder="1"/>
    <xf numFmtId="0" fontId="26" fillId="0" borderId="9" xfId="0" applyFont="1" applyBorder="1"/>
    <xf numFmtId="3" fontId="0" fillId="0" borderId="10" xfId="0" applyNumberFormat="1" applyBorder="1" applyAlignment="1">
      <alignment horizontal="right"/>
    </xf>
    <xf numFmtId="168" fontId="27" fillId="0" borderId="8" xfId="0" applyNumberFormat="1" applyFont="1" applyBorder="1" applyAlignment="1">
      <alignment horizontal="right"/>
    </xf>
    <xf numFmtId="0" fontId="27" fillId="0" borderId="11" xfId="0" applyFont="1" applyBorder="1" applyAlignment="1">
      <alignment horizontal="left" vertical="top"/>
    </xf>
    <xf numFmtId="38" fontId="28" fillId="0" borderId="10" xfId="0" applyNumberFormat="1" applyFont="1" applyBorder="1" applyAlignment="1">
      <alignment wrapText="1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left" vertical="center"/>
    </xf>
    <xf numFmtId="0" fontId="32" fillId="0" borderId="10" xfId="0" applyFont="1" applyBorder="1" applyAlignment="1">
      <alignment horizontal="left"/>
    </xf>
    <xf numFmtId="3" fontId="29" fillId="0" borderId="11" xfId="0" applyNumberFormat="1" applyFont="1" applyBorder="1" applyAlignment="1">
      <alignment horizontal="right"/>
    </xf>
    <xf numFmtId="165" fontId="29" fillId="0" borderId="0" xfId="41" applyNumberFormat="1" applyFont="1" applyFill="1" applyBorder="1" applyAlignment="1">
      <alignment horizontal="right"/>
    </xf>
    <xf numFmtId="164" fontId="29" fillId="0" borderId="0" xfId="41" applyNumberFormat="1" applyFont="1" applyFill="1" applyBorder="1" applyAlignment="1">
      <alignment horizontal="right"/>
    </xf>
    <xf numFmtId="166" fontId="29" fillId="0" borderId="11" xfId="0" applyNumberFormat="1" applyFont="1" applyBorder="1"/>
    <xf numFmtId="0" fontId="31" fillId="0" borderId="6" xfId="0" applyFont="1" applyBorder="1"/>
    <xf numFmtId="168" fontId="29" fillId="0" borderId="10" xfId="0" applyNumberFormat="1" applyFont="1" applyBorder="1" applyAlignment="1">
      <alignment horizontal="right"/>
    </xf>
    <xf numFmtId="167" fontId="29" fillId="0" borderId="11" xfId="0" applyNumberFormat="1" applyFont="1" applyBorder="1"/>
    <xf numFmtId="3" fontId="29" fillId="0" borderId="10" xfId="0" applyNumberFormat="1" applyFont="1" applyBorder="1" applyAlignment="1">
      <alignment horizontal="right"/>
    </xf>
    <xf numFmtId="0" fontId="33" fillId="0" borderId="0" xfId="0" applyFont="1"/>
    <xf numFmtId="167" fontId="29" fillId="0" borderId="0" xfId="0" applyNumberFormat="1" applyFont="1"/>
    <xf numFmtId="0" fontId="32" fillId="0" borderId="8" xfId="0" applyFont="1" applyBorder="1" applyAlignment="1">
      <alignment horizontal="left"/>
    </xf>
    <xf numFmtId="3" fontId="29" fillId="0" borderId="1" xfId="0" applyNumberFormat="1" applyFont="1" applyBorder="1" applyAlignment="1">
      <alignment horizontal="right"/>
    </xf>
    <xf numFmtId="167" fontId="29" fillId="0" borderId="2" xfId="0" applyNumberFormat="1" applyFont="1" applyBorder="1"/>
    <xf numFmtId="0" fontId="30" fillId="0" borderId="3" xfId="0" applyFont="1" applyBorder="1" applyAlignment="1">
      <alignment horizontal="center"/>
    </xf>
    <xf numFmtId="0" fontId="28" fillId="0" borderId="10" xfId="0" applyFont="1" applyBorder="1" applyAlignment="1">
      <alignment horizontal="left"/>
    </xf>
    <xf numFmtId="0" fontId="27" fillId="0" borderId="1" xfId="0" applyFont="1" applyBorder="1" applyAlignment="1">
      <alignment horizontal="right" wrapText="1"/>
    </xf>
    <xf numFmtId="0" fontId="27" fillId="0" borderId="12" xfId="0" applyFont="1" applyBorder="1" applyAlignment="1">
      <alignment horizontal="right" wrapText="1"/>
    </xf>
    <xf numFmtId="0" fontId="27" fillId="0" borderId="11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34" fillId="0" borderId="10" xfId="0" applyFont="1" applyBorder="1" applyAlignment="1">
      <alignment horizontal="left"/>
    </xf>
    <xf numFmtId="3" fontId="28" fillId="0" borderId="11" xfId="0" applyNumberFormat="1" applyFont="1" applyBorder="1"/>
    <xf numFmtId="166" fontId="28" fillId="0" borderId="6" xfId="0" applyNumberFormat="1" applyFont="1" applyBorder="1" applyAlignment="1">
      <alignment vertical="top"/>
    </xf>
    <xf numFmtId="167" fontId="28" fillId="0" borderId="6" xfId="0" applyNumberFormat="1" applyFont="1" applyBorder="1" applyAlignment="1">
      <alignment vertical="top"/>
    </xf>
    <xf numFmtId="0" fontId="27" fillId="0" borderId="0" xfId="0" applyFont="1" applyAlignment="1">
      <alignment horizontal="center"/>
    </xf>
    <xf numFmtId="166" fontId="28" fillId="0" borderId="0" xfId="0" applyNumberFormat="1" applyFont="1" applyAlignment="1">
      <alignment vertical="top"/>
    </xf>
    <xf numFmtId="167" fontId="28" fillId="0" borderId="0" xfId="0" applyNumberFormat="1" applyFont="1" applyAlignment="1">
      <alignment vertical="top"/>
    </xf>
    <xf numFmtId="0" fontId="28" fillId="0" borderId="11" xfId="0" applyFont="1" applyBorder="1"/>
    <xf numFmtId="0" fontId="26" fillId="0" borderId="0" xfId="0" applyFont="1" applyAlignment="1">
      <alignment horizontal="center"/>
    </xf>
    <xf numFmtId="0" fontId="29" fillId="0" borderId="0" xfId="0" applyFont="1"/>
    <xf numFmtId="0" fontId="27" fillId="0" borderId="3" xfId="0" applyFont="1" applyBorder="1" applyAlignment="1">
      <alignment horizontal="left"/>
    </xf>
    <xf numFmtId="0" fontId="27" fillId="0" borderId="2" xfId="0" applyFont="1" applyBorder="1" applyAlignment="1">
      <alignment horizontal="right" wrapText="1"/>
    </xf>
    <xf numFmtId="0" fontId="27" fillId="0" borderId="2" xfId="0" applyFont="1" applyBorder="1" applyAlignment="1">
      <alignment horizontal="center" wrapText="1"/>
    </xf>
    <xf numFmtId="0" fontId="27" fillId="0" borderId="9" xfId="0" applyFont="1" applyBorder="1" applyAlignment="1">
      <alignment horizontal="center" wrapText="1"/>
    </xf>
    <xf numFmtId="0" fontId="27" fillId="0" borderId="12" xfId="0" applyFont="1" applyBorder="1" applyAlignment="1">
      <alignment horizontal="center" wrapText="1"/>
    </xf>
    <xf numFmtId="0" fontId="27" fillId="0" borderId="13" xfId="0" applyFont="1" applyBorder="1" applyAlignment="1">
      <alignment horizontal="right" wrapText="1"/>
    </xf>
    <xf numFmtId="0" fontId="27" fillId="0" borderId="10" xfId="0" applyFont="1" applyBorder="1" applyAlignment="1">
      <alignment horizontal="center"/>
    </xf>
    <xf numFmtId="165" fontId="28" fillId="0" borderId="0" xfId="41" applyNumberFormat="1" applyFont="1" applyFill="1" applyBorder="1" applyAlignment="1"/>
    <xf numFmtId="9" fontId="28" fillId="0" borderId="0" xfId="41" applyFont="1" applyFill="1" applyBorder="1" applyAlignment="1"/>
    <xf numFmtId="9" fontId="28" fillId="0" borderId="6" xfId="41" applyFont="1" applyFill="1" applyBorder="1" applyAlignment="1"/>
    <xf numFmtId="168" fontId="28" fillId="0" borderId="10" xfId="0" applyNumberFormat="1" applyFont="1" applyBorder="1" applyAlignment="1">
      <alignment vertical="top"/>
    </xf>
    <xf numFmtId="0" fontId="28" fillId="0" borderId="0" xfId="0" applyFont="1"/>
    <xf numFmtId="0" fontId="28" fillId="0" borderId="6" xfId="0" applyFont="1" applyBorder="1"/>
    <xf numFmtId="6" fontId="28" fillId="0" borderId="0" xfId="0" applyNumberFormat="1" applyFont="1"/>
    <xf numFmtId="168" fontId="28" fillId="0" borderId="10" xfId="0" applyNumberFormat="1" applyFont="1" applyBorder="1"/>
    <xf numFmtId="3" fontId="27" fillId="0" borderId="1" xfId="0" applyNumberFormat="1" applyFont="1" applyBorder="1"/>
    <xf numFmtId="165" fontId="27" fillId="0" borderId="2" xfId="0" applyNumberFormat="1" applyFont="1" applyBorder="1"/>
    <xf numFmtId="9" fontId="27" fillId="0" borderId="2" xfId="0" applyNumberFormat="1" applyFont="1" applyBorder="1"/>
    <xf numFmtId="9" fontId="27" fillId="0" borderId="9" xfId="0" applyNumberFormat="1" applyFont="1" applyBorder="1"/>
    <xf numFmtId="166" fontId="27" fillId="0" borderId="2" xfId="0" applyNumberFormat="1" applyFont="1" applyBorder="1" applyAlignment="1">
      <alignment vertical="top"/>
    </xf>
    <xf numFmtId="9" fontId="28" fillId="0" borderId="6" xfId="41" applyFont="1" applyFill="1" applyBorder="1" applyAlignment="1">
      <alignment horizontal="left"/>
    </xf>
    <xf numFmtId="0" fontId="28" fillId="0" borderId="6" xfId="0" applyFont="1" applyBorder="1" applyAlignment="1">
      <alignment horizontal="left"/>
    </xf>
    <xf numFmtId="9" fontId="27" fillId="0" borderId="9" xfId="0" applyNumberFormat="1" applyFont="1" applyBorder="1" applyAlignment="1">
      <alignment horizontal="left"/>
    </xf>
    <xf numFmtId="0" fontId="29" fillId="0" borderId="0" xfId="0" applyFont="1" applyAlignment="1">
      <alignment horizontal="left"/>
    </xf>
    <xf numFmtId="0" fontId="27" fillId="0" borderId="10" xfId="0" quotePrefix="1" applyFont="1" applyBorder="1" applyAlignment="1">
      <alignment horizontal="left"/>
    </xf>
    <xf numFmtId="0" fontId="29" fillId="0" borderId="10" xfId="0" applyFont="1" applyBorder="1"/>
    <xf numFmtId="168" fontId="27" fillId="0" borderId="8" xfId="0" applyNumberFormat="1" applyFont="1" applyBorder="1"/>
    <xf numFmtId="0" fontId="27" fillId="0" borderId="0" xfId="0" applyFont="1" applyAlignment="1">
      <alignment horizontal="left"/>
    </xf>
    <xf numFmtId="3" fontId="27" fillId="0" borderId="0" xfId="0" applyNumberFormat="1" applyFont="1"/>
    <xf numFmtId="165" fontId="27" fillId="0" borderId="0" xfId="0" applyNumberFormat="1" applyFont="1"/>
    <xf numFmtId="9" fontId="27" fillId="0" borderId="0" xfId="0" applyNumberFormat="1" applyFont="1"/>
    <xf numFmtId="168" fontId="27" fillId="0" borderId="0" xfId="0" applyNumberFormat="1" applyFont="1"/>
    <xf numFmtId="165" fontId="28" fillId="33" borderId="6" xfId="41" applyNumberFormat="1" applyFont="1" applyFill="1" applyBorder="1" applyAlignment="1">
      <alignment vertical="top"/>
    </xf>
    <xf numFmtId="0" fontId="30" fillId="0" borderId="0" xfId="0" applyFont="1"/>
    <xf numFmtId="0" fontId="30" fillId="0" borderId="0" xfId="0" applyFont="1" applyAlignment="1">
      <alignment horizontal="left"/>
    </xf>
    <xf numFmtId="0" fontId="25" fillId="0" borderId="0" xfId="0" applyFont="1" applyAlignment="1">
      <alignment vertical="center"/>
    </xf>
    <xf numFmtId="0" fontId="26" fillId="0" borderId="5" xfId="0" applyFont="1" applyBorder="1" applyAlignment="1">
      <alignment horizontal="right" wrapText="1"/>
    </xf>
    <xf numFmtId="6" fontId="28" fillId="0" borderId="6" xfId="0" applyNumberFormat="1" applyFont="1" applyBorder="1"/>
    <xf numFmtId="166" fontId="27" fillId="0" borderId="9" xfId="0" applyNumberFormat="1" applyFont="1" applyBorder="1" applyAlignment="1">
      <alignment vertical="top"/>
    </xf>
    <xf numFmtId="0" fontId="26" fillId="0" borderId="2" xfId="0" applyFont="1" applyBorder="1" applyAlignment="1">
      <alignment horizontal="right" wrapText="1"/>
    </xf>
    <xf numFmtId="0" fontId="22" fillId="0" borderId="9" xfId="0" applyFont="1" applyBorder="1" applyAlignment="1">
      <alignment horizontal="right"/>
    </xf>
    <xf numFmtId="0" fontId="26" fillId="0" borderId="4" xfId="0" applyFont="1" applyBorder="1" applyAlignment="1">
      <alignment horizontal="right"/>
    </xf>
    <xf numFmtId="0" fontId="26" fillId="0" borderId="5" xfId="0" applyFont="1" applyBorder="1" applyAlignment="1">
      <alignment horizontal="right"/>
    </xf>
    <xf numFmtId="0" fontId="26" fillId="0" borderId="4" xfId="0" applyFont="1" applyBorder="1" applyAlignment="1">
      <alignment horizontal="right" wrapText="1"/>
    </xf>
    <xf numFmtId="0" fontId="22" fillId="0" borderId="7" xfId="0" applyFont="1" applyBorder="1" applyAlignment="1">
      <alignment horizontal="right"/>
    </xf>
    <xf numFmtId="0" fontId="26" fillId="0" borderId="3" xfId="0" applyFont="1" applyBorder="1" applyAlignment="1">
      <alignment horizontal="right" wrapText="1"/>
    </xf>
    <xf numFmtId="0" fontId="26" fillId="0" borderId="1" xfId="0" quotePrefix="1" applyFont="1" applyBorder="1" applyAlignment="1">
      <alignment horizontal="right" wrapText="1"/>
    </xf>
    <xf numFmtId="0" fontId="27" fillId="0" borderId="4" xfId="0" applyFont="1" applyBorder="1" applyAlignment="1">
      <alignment horizontal="right"/>
    </xf>
    <xf numFmtId="0" fontId="26" fillId="0" borderId="2" xfId="0" quotePrefix="1" applyFont="1" applyBorder="1" applyAlignment="1">
      <alignment horizontal="right"/>
    </xf>
    <xf numFmtId="0" fontId="27" fillId="0" borderId="5" xfId="0" applyFont="1" applyBorder="1" applyAlignment="1">
      <alignment horizontal="right"/>
    </xf>
    <xf numFmtId="0" fontId="27" fillId="0" borderId="5" xfId="0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0" fontId="22" fillId="0" borderId="0" xfId="0" applyFont="1" applyAlignment="1">
      <alignment wrapText="1"/>
    </xf>
    <xf numFmtId="165" fontId="29" fillId="0" borderId="2" xfId="41" applyNumberFormat="1" applyFont="1" applyFill="1" applyBorder="1" applyAlignment="1">
      <alignment horizontal="right"/>
    </xf>
    <xf numFmtId="164" fontId="29" fillId="0" borderId="2" xfId="41" applyNumberFormat="1" applyFont="1" applyFill="1" applyBorder="1" applyAlignment="1">
      <alignment horizontal="right"/>
    </xf>
    <xf numFmtId="167" fontId="29" fillId="0" borderId="1" xfId="0" applyNumberFormat="1" applyFont="1" applyBorder="1"/>
    <xf numFmtId="0" fontId="31" fillId="0" borderId="9" xfId="0" applyFont="1" applyBorder="1"/>
    <xf numFmtId="3" fontId="29" fillId="0" borderId="8" xfId="0" applyNumberFormat="1" applyFont="1" applyBorder="1" applyAlignment="1">
      <alignment horizontal="right"/>
    </xf>
    <xf numFmtId="0" fontId="32" fillId="0" borderId="0" xfId="0" applyFont="1" applyAlignment="1">
      <alignment horizontal="left"/>
    </xf>
    <xf numFmtId="3" fontId="29" fillId="0" borderId="0" xfId="0" applyNumberFormat="1" applyFont="1" applyAlignment="1">
      <alignment horizontal="right"/>
    </xf>
    <xf numFmtId="0" fontId="31" fillId="0" borderId="0" xfId="0" applyFont="1"/>
    <xf numFmtId="0" fontId="32" fillId="0" borderId="2" xfId="0" applyFont="1" applyBorder="1" applyAlignment="1">
      <alignment horizontal="left"/>
    </xf>
    <xf numFmtId="3" fontId="29" fillId="0" borderId="2" xfId="0" applyNumberFormat="1" applyFont="1" applyBorder="1" applyAlignment="1">
      <alignment horizontal="right"/>
    </xf>
    <xf numFmtId="0" fontId="31" fillId="0" borderId="2" xfId="0" applyFont="1" applyBorder="1"/>
    <xf numFmtId="6" fontId="0" fillId="0" borderId="10" xfId="0" applyNumberFormat="1" applyBorder="1"/>
    <xf numFmtId="0" fontId="31" fillId="0" borderId="0" xfId="0" applyFont="1" applyAlignment="1">
      <alignment horizontal="left" vertical="center" wrapText="1"/>
    </xf>
    <xf numFmtId="0" fontId="28" fillId="0" borderId="10" xfId="0" applyFont="1" applyBorder="1" applyAlignment="1">
      <alignment horizontal="left" vertical="top"/>
    </xf>
    <xf numFmtId="0" fontId="35" fillId="0" borderId="0" xfId="0" applyFont="1" applyAlignment="1">
      <alignment horizontal="center"/>
    </xf>
    <xf numFmtId="168" fontId="27" fillId="0" borderId="6" xfId="0" applyNumberFormat="1" applyFont="1" applyBorder="1" applyAlignment="1">
      <alignment vertical="top"/>
    </xf>
    <xf numFmtId="3" fontId="28" fillId="0" borderId="6" xfId="0" applyNumberFormat="1" applyFont="1" applyBorder="1" applyAlignment="1">
      <alignment vertical="top"/>
    </xf>
    <xf numFmtId="3" fontId="27" fillId="0" borderId="6" xfId="0" applyNumberFormat="1" applyFont="1" applyBorder="1" applyAlignment="1">
      <alignment vertical="top"/>
    </xf>
    <xf numFmtId="168" fontId="27" fillId="0" borderId="9" xfId="0" applyNumberFormat="1" applyFont="1" applyBorder="1" applyAlignment="1">
      <alignment vertical="top"/>
    </xf>
    <xf numFmtId="0" fontId="28" fillId="0" borderId="5" xfId="0" applyFont="1" applyBorder="1" applyAlignment="1">
      <alignment horizontal="right" vertical="top"/>
    </xf>
    <xf numFmtId="0" fontId="22" fillId="33" borderId="2" xfId="0" applyFont="1" applyFill="1" applyBorder="1"/>
    <xf numFmtId="168" fontId="28" fillId="0" borderId="6" xfId="0" applyNumberFormat="1" applyFont="1" applyBorder="1" applyAlignment="1">
      <alignment vertical="top"/>
    </xf>
    <xf numFmtId="3" fontId="27" fillId="0" borderId="2" xfId="0" applyNumberFormat="1" applyFont="1" applyBorder="1" applyAlignment="1">
      <alignment vertical="top"/>
    </xf>
    <xf numFmtId="1" fontId="27" fillId="33" borderId="2" xfId="41" applyNumberFormat="1" applyFont="1" applyFill="1" applyBorder="1" applyAlignment="1">
      <alignment vertical="top"/>
    </xf>
    <xf numFmtId="0" fontId="27" fillId="0" borderId="11" xfId="0" applyFont="1" applyBorder="1" applyAlignment="1">
      <alignment vertical="top"/>
    </xf>
    <xf numFmtId="0" fontId="27" fillId="0" borderId="0" xfId="0" applyFont="1" applyAlignment="1">
      <alignment horizontal="right"/>
    </xf>
    <xf numFmtId="0" fontId="27" fillId="0" borderId="11" xfId="0" applyFont="1" applyBorder="1" applyAlignment="1">
      <alignment horizontal="right"/>
    </xf>
    <xf numFmtId="0" fontId="28" fillId="0" borderId="0" xfId="0" applyFont="1" applyAlignment="1">
      <alignment horizontal="right" vertical="top"/>
    </xf>
    <xf numFmtId="0" fontId="35" fillId="0" borderId="4" xfId="0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165" fontId="28" fillId="0" borderId="0" xfId="41" applyNumberFormat="1" applyFont="1" applyFill="1" applyBorder="1" applyAlignment="1">
      <alignment vertical="top"/>
    </xf>
    <xf numFmtId="3" fontId="28" fillId="33" borderId="11" xfId="0" applyNumberFormat="1" applyFont="1" applyFill="1" applyBorder="1" applyAlignment="1">
      <alignment horizontal="right" vertical="top"/>
    </xf>
    <xf numFmtId="165" fontId="28" fillId="33" borderId="0" xfId="41" applyNumberFormat="1" applyFont="1" applyFill="1" applyBorder="1" applyAlignment="1">
      <alignment horizontal="right" vertical="top"/>
    </xf>
    <xf numFmtId="167" fontId="28" fillId="33" borderId="11" xfId="0" applyNumberFormat="1" applyFont="1" applyFill="1" applyBorder="1" applyAlignment="1">
      <alignment horizontal="right" vertical="top"/>
    </xf>
    <xf numFmtId="3" fontId="28" fillId="0" borderId="6" xfId="0" applyNumberFormat="1" applyFont="1" applyBorder="1" applyAlignment="1">
      <alignment horizontal="right" vertical="top"/>
    </xf>
    <xf numFmtId="0" fontId="32" fillId="0" borderId="5" xfId="0" applyFont="1" applyBorder="1" applyAlignment="1">
      <alignment horizontal="left"/>
    </xf>
    <xf numFmtId="3" fontId="29" fillId="0" borderId="5" xfId="0" applyNumberFormat="1" applyFont="1" applyBorder="1" applyAlignment="1">
      <alignment horizontal="right"/>
    </xf>
    <xf numFmtId="165" fontId="29" fillId="0" borderId="5" xfId="41" applyNumberFormat="1" applyFont="1" applyFill="1" applyBorder="1" applyAlignment="1">
      <alignment horizontal="right"/>
    </xf>
    <xf numFmtId="164" fontId="29" fillId="0" borderId="5" xfId="41" applyNumberFormat="1" applyFont="1" applyFill="1" applyBorder="1" applyAlignment="1">
      <alignment horizontal="right"/>
    </xf>
    <xf numFmtId="167" fontId="29" fillId="0" borderId="5" xfId="0" applyNumberFormat="1" applyFont="1" applyBorder="1"/>
    <xf numFmtId="0" fontId="31" fillId="0" borderId="5" xfId="0" applyFont="1" applyBorder="1"/>
    <xf numFmtId="165" fontId="28" fillId="0" borderId="6" xfId="41" applyNumberFormat="1" applyFont="1" applyFill="1" applyBorder="1" applyAlignment="1">
      <alignment vertical="top"/>
    </xf>
    <xf numFmtId="166" fontId="28" fillId="0" borderId="0" xfId="0" applyNumberFormat="1" applyFont="1"/>
    <xf numFmtId="167" fontId="28" fillId="0" borderId="0" xfId="0" applyNumberFormat="1" applyFont="1"/>
    <xf numFmtId="3" fontId="28" fillId="0" borderId="10" xfId="0" applyNumberFormat="1" applyFont="1" applyBorder="1"/>
    <xf numFmtId="0" fontId="35" fillId="0" borderId="0" xfId="0" applyFont="1"/>
    <xf numFmtId="165" fontId="27" fillId="33" borderId="2" xfId="41" applyNumberFormat="1" applyFont="1" applyFill="1" applyBorder="1" applyAlignment="1">
      <alignment vertical="top"/>
    </xf>
    <xf numFmtId="0" fontId="36" fillId="0" borderId="0" xfId="0" applyFont="1"/>
    <xf numFmtId="0" fontId="36" fillId="0" borderId="0" xfId="0" applyFont="1" applyAlignment="1">
      <alignment horizontal="left" vertical="center"/>
    </xf>
    <xf numFmtId="0" fontId="26" fillId="33" borderId="2" xfId="0" applyFont="1" applyFill="1" applyBorder="1"/>
    <xf numFmtId="6" fontId="27" fillId="0" borderId="8" xfId="0" applyNumberFormat="1" applyFont="1" applyBorder="1" applyAlignment="1">
      <alignment wrapText="1"/>
    </xf>
    <xf numFmtId="167" fontId="28" fillId="0" borderId="11" xfId="0" applyNumberFormat="1" applyFont="1" applyBorder="1" applyAlignment="1">
      <alignment vertical="top"/>
    </xf>
    <xf numFmtId="16" fontId="27" fillId="0" borderId="10" xfId="0" quotePrefix="1" applyNumberFormat="1" applyFont="1" applyBorder="1" applyAlignment="1">
      <alignment horizontal="left"/>
    </xf>
    <xf numFmtId="0" fontId="28" fillId="0" borderId="11" xfId="0" applyFont="1" applyBorder="1" applyAlignment="1">
      <alignment horizontal="right"/>
    </xf>
    <xf numFmtId="167" fontId="28" fillId="0" borderId="6" xfId="0" applyNumberFormat="1" applyFont="1" applyBorder="1" applyAlignment="1">
      <alignment horizontal="right" vertical="top"/>
    </xf>
    <xf numFmtId="0" fontId="34" fillId="0" borderId="8" xfId="0" applyFont="1" applyBorder="1" applyAlignment="1">
      <alignment horizontal="left"/>
    </xf>
    <xf numFmtId="3" fontId="28" fillId="0" borderId="1" xfId="0" applyNumberFormat="1" applyFont="1" applyBorder="1"/>
    <xf numFmtId="167" fontId="28" fillId="0" borderId="9" xfId="0" applyNumberFormat="1" applyFont="1" applyBorder="1" applyAlignment="1">
      <alignment vertical="top"/>
    </xf>
    <xf numFmtId="0" fontId="34" fillId="0" borderId="0" xfId="0" applyFont="1" applyAlignment="1">
      <alignment horizontal="left"/>
    </xf>
    <xf numFmtId="3" fontId="28" fillId="0" borderId="0" xfId="0" applyNumberFormat="1" applyFont="1"/>
    <xf numFmtId="0" fontId="26" fillId="0" borderId="11" xfId="0" applyFont="1" applyBorder="1" applyAlignment="1">
      <alignment horizontal="center"/>
    </xf>
    <xf numFmtId="0" fontId="27" fillId="0" borderId="0" xfId="0" applyFont="1" applyAlignment="1">
      <alignment horizontal="right" wrapText="1"/>
    </xf>
    <xf numFmtId="0" fontId="27" fillId="0" borderId="13" xfId="0" applyFont="1" applyBorder="1" applyAlignment="1">
      <alignment horizontal="left"/>
    </xf>
    <xf numFmtId="0" fontId="26" fillId="0" borderId="14" xfId="0" applyFont="1" applyBorder="1" applyAlignment="1">
      <alignment horizontal="right"/>
    </xf>
    <xf numFmtId="0" fontId="26" fillId="0" borderId="15" xfId="0" quotePrefix="1" applyFont="1" applyBorder="1" applyAlignment="1">
      <alignment horizontal="right" wrapText="1"/>
    </xf>
    <xf numFmtId="0" fontId="26" fillId="0" borderId="12" xfId="0" applyFont="1" applyBorder="1" applyAlignment="1">
      <alignment horizontal="right" wrapText="1"/>
    </xf>
    <xf numFmtId="166" fontId="28" fillId="0" borderId="5" xfId="0" applyNumberFormat="1" applyFont="1" applyBorder="1"/>
    <xf numFmtId="168" fontId="28" fillId="0" borderId="6" xfId="0" applyNumberFormat="1" applyFont="1" applyBorder="1" applyAlignment="1">
      <alignment horizontal="right"/>
    </xf>
    <xf numFmtId="3" fontId="29" fillId="0" borderId="6" xfId="0" applyNumberFormat="1" applyFont="1" applyBorder="1" applyAlignment="1">
      <alignment horizontal="right"/>
    </xf>
    <xf numFmtId="166" fontId="29" fillId="0" borderId="0" xfId="0" applyNumberFormat="1" applyFont="1"/>
    <xf numFmtId="168" fontId="29" fillId="0" borderId="6" xfId="0" applyNumberFormat="1" applyFont="1" applyBorder="1" applyAlignment="1">
      <alignment horizontal="right"/>
    </xf>
    <xf numFmtId="168" fontId="29" fillId="0" borderId="0" xfId="0" applyNumberFormat="1" applyFont="1" applyAlignment="1">
      <alignment horizontal="right" vertical="center"/>
    </xf>
    <xf numFmtId="3" fontId="29" fillId="0" borderId="9" xfId="0" applyNumberFormat="1" applyFont="1" applyBorder="1" applyAlignment="1">
      <alignment horizontal="right"/>
    </xf>
    <xf numFmtId="0" fontId="27" fillId="0" borderId="0" xfId="0" applyFont="1" applyAlignment="1">
      <alignment horizontal="center" vertical="top" wrapText="1"/>
    </xf>
    <xf numFmtId="0" fontId="26" fillId="0" borderId="0" xfId="0" applyFont="1" applyAlignment="1">
      <alignment horizontal="right"/>
    </xf>
    <xf numFmtId="0" fontId="26" fillId="0" borderId="0" xfId="0" quotePrefix="1" applyFont="1" applyAlignment="1">
      <alignment horizontal="right" wrapText="1"/>
    </xf>
    <xf numFmtId="0" fontId="26" fillId="0" borderId="0" xfId="0" applyFont="1" applyAlignment="1">
      <alignment horizontal="right" wrapText="1"/>
    </xf>
    <xf numFmtId="168" fontId="29" fillId="0" borderId="0" xfId="0" applyNumberFormat="1" applyFont="1" applyAlignment="1">
      <alignment horizontal="right"/>
    </xf>
    <xf numFmtId="0" fontId="26" fillId="33" borderId="0" xfId="0" applyFont="1" applyFill="1"/>
    <xf numFmtId="0" fontId="0" fillId="33" borderId="0" xfId="0" applyFill="1" applyAlignment="1">
      <alignment horizontal="right"/>
    </xf>
    <xf numFmtId="3" fontId="0" fillId="33" borderId="6" xfId="0" applyNumberFormat="1" applyFill="1" applyBorder="1"/>
    <xf numFmtId="0" fontId="37" fillId="33" borderId="10" xfId="0" applyFont="1" applyFill="1" applyBorder="1" applyAlignment="1">
      <alignment horizontal="left" vertical="top"/>
    </xf>
    <xf numFmtId="0" fontId="38" fillId="33" borderId="10" xfId="0" applyFont="1" applyFill="1" applyBorder="1" applyAlignment="1">
      <alignment horizontal="left"/>
    </xf>
    <xf numFmtId="6" fontId="27" fillId="0" borderId="10" xfId="0" quotePrefix="1" applyNumberFormat="1" applyFont="1" applyBorder="1" applyAlignment="1">
      <alignment horizontal="left"/>
    </xf>
    <xf numFmtId="0" fontId="35" fillId="0" borderId="0" xfId="0" applyFont="1" applyAlignment="1">
      <alignment horizontal="center"/>
    </xf>
    <xf numFmtId="0" fontId="27" fillId="0" borderId="3" xfId="0" applyFont="1" applyBorder="1" applyAlignment="1">
      <alignment horizontal="right" vertical="top" wrapText="1"/>
    </xf>
    <xf numFmtId="0" fontId="27" fillId="0" borderId="8" xfId="0" applyFont="1" applyBorder="1" applyAlignment="1">
      <alignment horizontal="right" vertical="top" wrapText="1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left" vertical="top" wrapText="1"/>
    </xf>
    <xf numFmtId="0" fontId="26" fillId="0" borderId="3" xfId="0" applyFont="1" applyBorder="1" applyAlignment="1">
      <alignment horizontal="right" wrapText="1"/>
    </xf>
    <xf numFmtId="0" fontId="26" fillId="0" borderId="8" xfId="0" applyFont="1" applyBorder="1" applyAlignment="1">
      <alignment horizontal="right" wrapText="1"/>
    </xf>
    <xf numFmtId="0" fontId="27" fillId="0" borderId="14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1" fillId="0" borderId="0" xfId="0" applyFont="1" applyAlignment="1">
      <alignment horizontal="left" vertical="center" wrapText="1"/>
    </xf>
    <xf numFmtId="3" fontId="26" fillId="0" borderId="3" xfId="0" applyNumberFormat="1" applyFont="1" applyBorder="1" applyAlignment="1">
      <alignment horizontal="right" wrapText="1"/>
    </xf>
    <xf numFmtId="0" fontId="0" fillId="0" borderId="8" xfId="0" applyBorder="1" applyAlignment="1">
      <alignment wrapText="1"/>
    </xf>
    <xf numFmtId="0" fontId="27" fillId="0" borderId="3" xfId="0" applyFont="1" applyBorder="1" applyAlignment="1">
      <alignment horizontal="left" wrapText="1"/>
    </xf>
    <xf numFmtId="0" fontId="27" fillId="0" borderId="8" xfId="0" applyFont="1" applyBorder="1" applyAlignment="1">
      <alignment horizontal="left" wrapText="1"/>
    </xf>
    <xf numFmtId="0" fontId="27" fillId="0" borderId="15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7" xfId="0" applyFont="1" applyBorder="1" applyAlignment="1">
      <alignment horizontal="right" wrapText="1"/>
    </xf>
    <xf numFmtId="0" fontId="27" fillId="0" borderId="9" xfId="0" applyFont="1" applyBorder="1" applyAlignment="1">
      <alignment horizontal="right" wrapText="1"/>
    </xf>
    <xf numFmtId="0" fontId="27" fillId="0" borderId="6" xfId="0" applyFont="1" applyBorder="1" applyAlignment="1">
      <alignment horizontal="right" wrapText="1"/>
    </xf>
    <xf numFmtId="0" fontId="27" fillId="0" borderId="4" xfId="0" applyFont="1" applyBorder="1" applyAlignment="1">
      <alignment horizontal="right" wrapText="1"/>
    </xf>
    <xf numFmtId="0" fontId="27" fillId="0" borderId="1" xfId="0" applyFont="1" applyBorder="1" applyAlignment="1">
      <alignment horizontal="right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29" builtinId="9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99FF"/>
    <pageSetUpPr fitToPage="1"/>
  </sheetPr>
  <dimension ref="A1:O37"/>
  <sheetViews>
    <sheetView showGridLines="0" tabSelected="1" zoomScaleNormal="100" workbookViewId="0">
      <selection activeCell="A2" sqref="A2"/>
    </sheetView>
  </sheetViews>
  <sheetFormatPr defaultRowHeight="18" x14ac:dyDescent="0.25"/>
  <cols>
    <col min="1" max="1" width="13" style="5" customWidth="1"/>
    <col min="2" max="2" width="119.85546875" style="5" customWidth="1"/>
    <col min="3" max="3" width="9.140625" style="147"/>
    <col min="4" max="4" width="10" style="147" bestFit="1" customWidth="1"/>
    <col min="5" max="16384" width="9.140625" style="147"/>
  </cols>
  <sheetData>
    <row r="1" spans="1:15" x14ac:dyDescent="0.25">
      <c r="A1" s="147" t="s">
        <v>116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spans="1:15" x14ac:dyDescent="0.25">
      <c r="B2" s="149"/>
    </row>
    <row r="3" spans="1:15" x14ac:dyDescent="0.25">
      <c r="A3" s="23" t="s">
        <v>177</v>
      </c>
      <c r="B3" s="149"/>
    </row>
    <row r="4" spans="1:15" x14ac:dyDescent="0.25">
      <c r="A4" s="5" t="s">
        <v>38</v>
      </c>
      <c r="B4" s="149" t="s">
        <v>204</v>
      </c>
    </row>
    <row r="5" spans="1:15" x14ac:dyDescent="0.25">
      <c r="A5" s="5" t="s">
        <v>37</v>
      </c>
      <c r="B5" s="149" t="s">
        <v>121</v>
      </c>
    </row>
    <row r="6" spans="1:15" x14ac:dyDescent="0.25">
      <c r="A6" s="5" t="s">
        <v>69</v>
      </c>
      <c r="B6" s="149" t="s">
        <v>123</v>
      </c>
    </row>
    <row r="7" spans="1:15" x14ac:dyDescent="0.25">
      <c r="A7" s="5" t="s">
        <v>78</v>
      </c>
      <c r="B7" s="149" t="s">
        <v>127</v>
      </c>
    </row>
    <row r="8" spans="1:15" x14ac:dyDescent="0.25">
      <c r="A8" s="5" t="s">
        <v>80</v>
      </c>
      <c r="B8" s="149" t="s">
        <v>124</v>
      </c>
    </row>
    <row r="9" spans="1:15" x14ac:dyDescent="0.25">
      <c r="A9" s="5" t="s">
        <v>82</v>
      </c>
      <c r="B9" s="149" t="s">
        <v>158</v>
      </c>
    </row>
    <row r="10" spans="1:15" x14ac:dyDescent="0.25">
      <c r="A10" s="5" t="s">
        <v>83</v>
      </c>
      <c r="B10" s="149" t="s">
        <v>122</v>
      </c>
    </row>
    <row r="11" spans="1:15" x14ac:dyDescent="0.25">
      <c r="A11" s="5" t="s">
        <v>89</v>
      </c>
      <c r="B11" s="149" t="s">
        <v>125</v>
      </c>
    </row>
    <row r="12" spans="1:15" x14ac:dyDescent="0.25">
      <c r="B12" s="149"/>
    </row>
    <row r="13" spans="1:15" x14ac:dyDescent="0.25">
      <c r="A13" s="23" t="s">
        <v>178</v>
      </c>
      <c r="B13" s="149"/>
    </row>
    <row r="14" spans="1:15" x14ac:dyDescent="0.25">
      <c r="A14" s="5" t="s">
        <v>100</v>
      </c>
      <c r="B14" s="149" t="s">
        <v>117</v>
      </c>
    </row>
    <row r="15" spans="1:15" x14ac:dyDescent="0.25">
      <c r="A15" s="5" t="s">
        <v>101</v>
      </c>
      <c r="B15" s="149" t="s">
        <v>218</v>
      </c>
    </row>
    <row r="16" spans="1:15" x14ac:dyDescent="0.25">
      <c r="A16" s="5" t="s">
        <v>103</v>
      </c>
      <c r="B16" s="149" t="s">
        <v>118</v>
      </c>
    </row>
    <row r="17" spans="1:2" x14ac:dyDescent="0.25">
      <c r="A17" s="5" t="s">
        <v>115</v>
      </c>
      <c r="B17" s="149" t="s">
        <v>126</v>
      </c>
    </row>
    <row r="18" spans="1:2" x14ac:dyDescent="0.25">
      <c r="A18" s="5" t="s">
        <v>128</v>
      </c>
      <c r="B18" s="149" t="s">
        <v>119</v>
      </c>
    </row>
    <row r="19" spans="1:2" x14ac:dyDescent="0.25">
      <c r="A19" s="5" t="s">
        <v>129</v>
      </c>
      <c r="B19" s="149" t="s">
        <v>120</v>
      </c>
    </row>
    <row r="20" spans="1:2" x14ac:dyDescent="0.25">
      <c r="A20" s="5" t="s">
        <v>130</v>
      </c>
      <c r="B20" s="149" t="s">
        <v>145</v>
      </c>
    </row>
    <row r="21" spans="1:2" x14ac:dyDescent="0.25">
      <c r="B21" s="149" t="s">
        <v>160</v>
      </c>
    </row>
    <row r="22" spans="1:2" x14ac:dyDescent="0.25">
      <c r="A22" s="5" t="s">
        <v>132</v>
      </c>
      <c r="B22" s="149" t="s">
        <v>146</v>
      </c>
    </row>
    <row r="23" spans="1:2" x14ac:dyDescent="0.25">
      <c r="B23" s="149" t="s">
        <v>159</v>
      </c>
    </row>
    <row r="24" spans="1:2" x14ac:dyDescent="0.25">
      <c r="A24" s="5" t="s">
        <v>135</v>
      </c>
      <c r="B24" s="149" t="s">
        <v>147</v>
      </c>
    </row>
    <row r="25" spans="1:2" x14ac:dyDescent="0.25">
      <c r="B25" s="149" t="s">
        <v>148</v>
      </c>
    </row>
    <row r="26" spans="1:2" x14ac:dyDescent="0.25">
      <c r="A26" s="5" t="s">
        <v>150</v>
      </c>
      <c r="B26" s="149" t="s">
        <v>149</v>
      </c>
    </row>
    <row r="27" spans="1:2" x14ac:dyDescent="0.25">
      <c r="B27" s="149" t="s">
        <v>151</v>
      </c>
    </row>
    <row r="28" spans="1:2" x14ac:dyDescent="0.25">
      <c r="B28" s="149"/>
    </row>
    <row r="29" spans="1:2" x14ac:dyDescent="0.25">
      <c r="A29" s="23" t="s">
        <v>179</v>
      </c>
      <c r="B29" s="149"/>
    </row>
    <row r="30" spans="1:2" x14ac:dyDescent="0.25">
      <c r="A30" s="5" t="s">
        <v>165</v>
      </c>
      <c r="B30" s="149" t="s">
        <v>174</v>
      </c>
    </row>
    <row r="31" spans="1:2" x14ac:dyDescent="0.25">
      <c r="B31" s="149" t="s">
        <v>175</v>
      </c>
    </row>
    <row r="32" spans="1:2" x14ac:dyDescent="0.25">
      <c r="A32" s="5" t="s">
        <v>166</v>
      </c>
      <c r="B32" s="149" t="s">
        <v>176</v>
      </c>
    </row>
    <row r="33" spans="1:2" x14ac:dyDescent="0.25">
      <c r="B33" s="149" t="s">
        <v>221</v>
      </c>
    </row>
    <row r="34" spans="1:2" x14ac:dyDescent="0.25">
      <c r="A34" s="5" t="s">
        <v>168</v>
      </c>
      <c r="B34" s="149" t="s">
        <v>222</v>
      </c>
    </row>
    <row r="35" spans="1:2" x14ac:dyDescent="0.25">
      <c r="A35" s="5" t="s">
        <v>205</v>
      </c>
      <c r="B35" s="149" t="s">
        <v>223</v>
      </c>
    </row>
    <row r="36" spans="1:2" x14ac:dyDescent="0.25">
      <c r="B36" s="149"/>
    </row>
    <row r="37" spans="1:2" x14ac:dyDescent="0.25">
      <c r="B37" s="149"/>
    </row>
  </sheetData>
  <pageMargins left="0.7" right="0.7" top="0.75" bottom="0.75" header="0.3" footer="0.3"/>
  <pageSetup scale="80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H40"/>
  <sheetViews>
    <sheetView showGridLines="0" zoomScaleNormal="100" workbookViewId="0">
      <selection sqref="A1:H1"/>
    </sheetView>
  </sheetViews>
  <sheetFormatPr defaultRowHeight="15" x14ac:dyDescent="0.25"/>
  <cols>
    <col min="1" max="1" width="28.7109375" customWidth="1"/>
    <col min="2" max="2" width="11.85546875" style="4" customWidth="1"/>
    <col min="3" max="3" width="11" style="4" customWidth="1"/>
    <col min="4" max="4" width="2.5703125" style="4" customWidth="1"/>
    <col min="5" max="5" width="14.7109375" style="4" customWidth="1"/>
    <col min="6" max="6" width="11" style="4" customWidth="1"/>
    <col min="7" max="7" width="2.85546875" customWidth="1"/>
    <col min="8" max="8" width="14.5703125" customWidth="1"/>
  </cols>
  <sheetData>
    <row r="1" spans="1:8" ht="18" x14ac:dyDescent="0.25">
      <c r="A1" s="254" t="s">
        <v>8</v>
      </c>
      <c r="B1" s="254"/>
      <c r="C1" s="254"/>
      <c r="D1" s="254"/>
      <c r="E1" s="254"/>
      <c r="F1" s="254"/>
      <c r="G1" s="254"/>
      <c r="H1" s="254"/>
    </row>
    <row r="2" spans="1:8" ht="18" x14ac:dyDescent="0.25">
      <c r="A2" s="254" t="s">
        <v>193</v>
      </c>
      <c r="B2" s="254"/>
      <c r="C2" s="254"/>
      <c r="D2" s="254"/>
      <c r="E2" s="254"/>
      <c r="F2" s="254"/>
      <c r="G2" s="254"/>
      <c r="H2" s="254"/>
    </row>
    <row r="3" spans="1:8" ht="18" x14ac:dyDescent="0.25">
      <c r="A3" s="82"/>
      <c r="B3" s="82"/>
      <c r="C3" s="82"/>
      <c r="D3" s="82"/>
      <c r="E3" s="82"/>
      <c r="F3" s="82"/>
      <c r="G3" s="82"/>
      <c r="H3" s="82"/>
    </row>
    <row r="4" spans="1:8" ht="18" x14ac:dyDescent="0.25">
      <c r="A4" s="254" t="s">
        <v>100</v>
      </c>
      <c r="B4" s="254"/>
      <c r="C4" s="254"/>
      <c r="D4" s="254"/>
      <c r="E4" s="254"/>
      <c r="F4" s="254"/>
      <c r="G4" s="254"/>
      <c r="H4" s="254"/>
    </row>
    <row r="5" spans="1:8" ht="18" x14ac:dyDescent="0.25">
      <c r="A5" s="254" t="s">
        <v>110</v>
      </c>
      <c r="B5" s="254"/>
      <c r="C5" s="254"/>
      <c r="D5" s="254"/>
      <c r="E5" s="254"/>
      <c r="F5" s="254"/>
      <c r="G5" s="254"/>
      <c r="H5" s="254"/>
    </row>
    <row r="6" spans="1:8" ht="15.75" x14ac:dyDescent="0.25">
      <c r="A6" s="251"/>
      <c r="B6" s="251"/>
      <c r="C6" s="251"/>
      <c r="D6" s="251"/>
      <c r="E6" s="251"/>
      <c r="F6" s="251"/>
      <c r="G6" s="251"/>
      <c r="H6" s="251"/>
    </row>
    <row r="7" spans="1:8" ht="31.5" customHeight="1" x14ac:dyDescent="0.25">
      <c r="A7" s="8"/>
      <c r="B7" s="17"/>
      <c r="C7" s="150" t="s">
        <v>136</v>
      </c>
      <c r="D7" s="69"/>
      <c r="E7" s="161" t="s">
        <v>10</v>
      </c>
      <c r="F7" s="150" t="s">
        <v>136</v>
      </c>
      <c r="G7" s="13"/>
      <c r="H7" s="264" t="s">
        <v>152</v>
      </c>
    </row>
    <row r="8" spans="1:8" ht="15.75" customHeight="1" x14ac:dyDescent="0.25">
      <c r="A8" s="72" t="s">
        <v>157</v>
      </c>
      <c r="B8" s="6" t="s">
        <v>62</v>
      </c>
      <c r="C8" s="7" t="s">
        <v>97</v>
      </c>
      <c r="D8" s="67"/>
      <c r="E8" s="162" t="s">
        <v>64</v>
      </c>
      <c r="F8" s="7" t="s">
        <v>97</v>
      </c>
      <c r="G8" s="15"/>
      <c r="H8" s="265"/>
    </row>
    <row r="9" spans="1:8" ht="14.25" customHeight="1" x14ac:dyDescent="0.25">
      <c r="A9" s="16"/>
      <c r="B9" s="26"/>
      <c r="C9" s="27"/>
      <c r="D9" s="28"/>
      <c r="E9" s="29"/>
      <c r="F9" s="27"/>
      <c r="G9" s="30"/>
      <c r="H9" s="31"/>
    </row>
    <row r="10" spans="1:8" ht="19.899999999999999" customHeight="1" x14ac:dyDescent="0.25">
      <c r="A10" s="25" t="s">
        <v>183</v>
      </c>
      <c r="B10" s="26">
        <v>480</v>
      </c>
      <c r="C10" s="27">
        <f t="shared" ref="C10:C24" si="0">(B10/$B$31)*100</f>
        <v>4.2328042328042326</v>
      </c>
      <c r="D10" s="28" t="s">
        <v>11</v>
      </c>
      <c r="E10" s="29">
        <v>2255077</v>
      </c>
      <c r="F10" s="27">
        <f t="shared" ref="F10:F24" si="1">(E10/$E$31)*100</f>
        <v>0.25820935944953238</v>
      </c>
      <c r="G10" s="30" t="s">
        <v>11</v>
      </c>
      <c r="H10" s="31">
        <v>4398.32</v>
      </c>
    </row>
    <row r="11" spans="1:8" ht="19.899999999999999" customHeight="1" x14ac:dyDescent="0.25">
      <c r="A11" s="25" t="s">
        <v>43</v>
      </c>
      <c r="B11" s="26">
        <v>423</v>
      </c>
      <c r="C11" s="27">
        <f t="shared" si="0"/>
        <v>3.7301587301587302</v>
      </c>
      <c r="D11" s="28"/>
      <c r="E11" s="32">
        <v>871954</v>
      </c>
      <c r="F11" s="27">
        <f t="shared" si="1"/>
        <v>9.983990959486419E-2</v>
      </c>
      <c r="G11" s="30"/>
      <c r="H11" s="33">
        <v>298.58</v>
      </c>
    </row>
    <row r="12" spans="1:8" ht="19.899999999999999" customHeight="1" x14ac:dyDescent="0.25">
      <c r="A12" s="25" t="s">
        <v>44</v>
      </c>
      <c r="B12" s="26">
        <v>415</v>
      </c>
      <c r="C12" s="27">
        <f t="shared" si="0"/>
        <v>3.6596119929453259</v>
      </c>
      <c r="D12" s="28"/>
      <c r="E12" s="32">
        <v>2349257</v>
      </c>
      <c r="F12" s="27">
        <f t="shared" si="1"/>
        <v>0.26899309653387893</v>
      </c>
      <c r="G12" s="30"/>
      <c r="H12" s="33">
        <v>6622.43</v>
      </c>
    </row>
    <row r="13" spans="1:8" ht="19.899999999999999" customHeight="1" x14ac:dyDescent="0.25">
      <c r="A13" s="25" t="s">
        <v>45</v>
      </c>
      <c r="B13" s="26">
        <v>739</v>
      </c>
      <c r="C13" s="27">
        <f t="shared" si="0"/>
        <v>6.5167548500881827</v>
      </c>
      <c r="D13" s="28"/>
      <c r="E13" s="32">
        <v>5714112</v>
      </c>
      <c r="F13" s="27">
        <f t="shared" si="1"/>
        <v>0.65427353449256342</v>
      </c>
      <c r="G13" s="30"/>
      <c r="H13" s="33">
        <v>11980.8</v>
      </c>
    </row>
    <row r="14" spans="1:8" ht="19.899999999999999" customHeight="1" x14ac:dyDescent="0.25">
      <c r="A14" s="25" t="s">
        <v>46</v>
      </c>
      <c r="B14" s="26">
        <v>704</v>
      </c>
      <c r="C14" s="27">
        <f t="shared" si="0"/>
        <v>6.2081128747795411</v>
      </c>
      <c r="D14" s="28"/>
      <c r="E14" s="32">
        <v>6337864</v>
      </c>
      <c r="F14" s="27">
        <f t="shared" si="1"/>
        <v>0.72569398016930298</v>
      </c>
      <c r="G14" s="30"/>
      <c r="H14" s="33">
        <v>13883.97</v>
      </c>
    </row>
    <row r="15" spans="1:8" ht="19.899999999999999" customHeight="1" x14ac:dyDescent="0.25">
      <c r="A15" s="25" t="s">
        <v>47</v>
      </c>
      <c r="B15" s="26">
        <v>614</v>
      </c>
      <c r="C15" s="27">
        <f t="shared" si="0"/>
        <v>5.4144620811287476</v>
      </c>
      <c r="D15" s="28"/>
      <c r="E15" s="32">
        <v>6797124</v>
      </c>
      <c r="F15" s="27">
        <f t="shared" si="1"/>
        <v>0.77827986988428477</v>
      </c>
      <c r="G15" s="30"/>
      <c r="H15" s="33">
        <v>16034.02</v>
      </c>
    </row>
    <row r="16" spans="1:8" ht="19.899999999999999" customHeight="1" x14ac:dyDescent="0.25">
      <c r="A16" s="25" t="s">
        <v>48</v>
      </c>
      <c r="B16" s="26">
        <v>535</v>
      </c>
      <c r="C16" s="27">
        <f t="shared" si="0"/>
        <v>4.7178130511463845</v>
      </c>
      <c r="D16" s="28"/>
      <c r="E16" s="32">
        <v>7042544</v>
      </c>
      <c r="F16" s="27">
        <f t="shared" si="1"/>
        <v>0.80638079104844218</v>
      </c>
      <c r="G16" s="30"/>
      <c r="H16" s="33">
        <v>17982.150000000001</v>
      </c>
    </row>
    <row r="17" spans="1:8" ht="19.899999999999999" customHeight="1" x14ac:dyDescent="0.25">
      <c r="A17" s="25" t="s">
        <v>49</v>
      </c>
      <c r="B17" s="26">
        <v>474</v>
      </c>
      <c r="C17" s="27">
        <f t="shared" si="0"/>
        <v>4.1798941798941804</v>
      </c>
      <c r="D17" s="28"/>
      <c r="E17" s="32">
        <v>8258373</v>
      </c>
      <c r="F17" s="27">
        <f t="shared" si="1"/>
        <v>0.94559485216039763</v>
      </c>
      <c r="G17" s="30"/>
      <c r="H17" s="33">
        <v>20073.68</v>
      </c>
    </row>
    <row r="18" spans="1:8" ht="19.899999999999999" customHeight="1" x14ac:dyDescent="0.25">
      <c r="A18" s="25" t="s">
        <v>50</v>
      </c>
      <c r="B18" s="26">
        <v>426</v>
      </c>
      <c r="C18" s="27">
        <f t="shared" si="0"/>
        <v>3.7566137566137567</v>
      </c>
      <c r="D18" s="28"/>
      <c r="E18" s="32">
        <v>9540828</v>
      </c>
      <c r="F18" s="27">
        <f t="shared" si="1"/>
        <v>1.0924376801759599</v>
      </c>
      <c r="G18" s="30"/>
      <c r="H18" s="33">
        <v>22380.28</v>
      </c>
    </row>
    <row r="19" spans="1:8" ht="19.899999999999999" customHeight="1" x14ac:dyDescent="0.25">
      <c r="A19" s="25" t="s">
        <v>59</v>
      </c>
      <c r="B19" s="26">
        <v>757</v>
      </c>
      <c r="C19" s="27">
        <f t="shared" si="0"/>
        <v>6.6754850088183426</v>
      </c>
      <c r="D19" s="28"/>
      <c r="E19" s="32">
        <v>19082373</v>
      </c>
      <c r="F19" s="27">
        <f t="shared" si="1"/>
        <v>2.1849574578194231</v>
      </c>
      <c r="G19" s="30"/>
      <c r="H19" s="33">
        <v>25096.45</v>
      </c>
    </row>
    <row r="20" spans="1:8" ht="19.899999999999999" customHeight="1" x14ac:dyDescent="0.25">
      <c r="A20" s="25" t="s">
        <v>51</v>
      </c>
      <c r="B20" s="26">
        <v>568</v>
      </c>
      <c r="C20" s="27">
        <f t="shared" si="0"/>
        <v>5.0088183421516757</v>
      </c>
      <c r="D20" s="28"/>
      <c r="E20" s="32">
        <v>16616446</v>
      </c>
      <c r="F20" s="27">
        <f t="shared" si="1"/>
        <v>1.9026054888537041</v>
      </c>
      <c r="G20" s="30"/>
      <c r="H20" s="33">
        <v>29264.959999999999</v>
      </c>
    </row>
    <row r="21" spans="1:8" ht="19.899999999999999" customHeight="1" x14ac:dyDescent="0.25">
      <c r="A21" s="25" t="s">
        <v>52</v>
      </c>
      <c r="B21" s="26">
        <v>479</v>
      </c>
      <c r="C21" s="27">
        <f t="shared" si="0"/>
        <v>4.2239858906525578</v>
      </c>
      <c r="D21" s="28"/>
      <c r="E21" s="32">
        <v>15851325</v>
      </c>
      <c r="F21" s="27">
        <f t="shared" si="1"/>
        <v>1.8149981019168564</v>
      </c>
      <c r="G21" s="30"/>
      <c r="H21" s="33">
        <v>33067.78</v>
      </c>
    </row>
    <row r="22" spans="1:8" ht="19.899999999999999" customHeight="1" x14ac:dyDescent="0.25">
      <c r="A22" s="25" t="s">
        <v>53</v>
      </c>
      <c r="B22" s="26">
        <v>419</v>
      </c>
      <c r="C22" s="27">
        <f t="shared" si="0"/>
        <v>3.6948853615520285</v>
      </c>
      <c r="D22" s="28"/>
      <c r="E22" s="32">
        <v>15487291</v>
      </c>
      <c r="F22" s="27">
        <f t="shared" si="1"/>
        <v>1.7733157176976697</v>
      </c>
      <c r="G22" s="30"/>
      <c r="H22" s="33">
        <v>36970.410000000003</v>
      </c>
    </row>
    <row r="23" spans="1:8" ht="19.899999999999999" customHeight="1" x14ac:dyDescent="0.25">
      <c r="A23" s="25" t="s">
        <v>67</v>
      </c>
      <c r="B23" s="26">
        <v>1234</v>
      </c>
      <c r="C23" s="27">
        <f t="shared" si="0"/>
        <v>10.881834215167549</v>
      </c>
      <c r="D23" s="28"/>
      <c r="E23" s="32">
        <v>59009120</v>
      </c>
      <c r="F23" s="27">
        <f t="shared" si="1"/>
        <v>6.7566238655622808</v>
      </c>
      <c r="G23" s="30"/>
      <c r="H23" s="33">
        <v>47223.16</v>
      </c>
    </row>
    <row r="24" spans="1:8" ht="19.899999999999999" customHeight="1" x14ac:dyDescent="0.25">
      <c r="A24" s="25" t="s">
        <v>68</v>
      </c>
      <c r="B24" s="26">
        <v>719</v>
      </c>
      <c r="C24" s="27">
        <f t="shared" si="0"/>
        <v>6.3403880070546732</v>
      </c>
      <c r="D24" s="28"/>
      <c r="E24" s="32">
        <v>48269426</v>
      </c>
      <c r="F24" s="27">
        <f t="shared" si="1"/>
        <v>5.5269144106638501</v>
      </c>
      <c r="G24" s="30"/>
      <c r="H24" s="33">
        <v>66468.679999999993</v>
      </c>
    </row>
    <row r="25" spans="1:8" ht="19.899999999999999" customHeight="1" x14ac:dyDescent="0.25">
      <c r="A25" s="25" t="s">
        <v>54</v>
      </c>
      <c r="B25" s="26">
        <v>787</v>
      </c>
      <c r="C25" s="27">
        <f>(B25/$B$31)*100</f>
        <v>6.9400352733686068</v>
      </c>
      <c r="D25" s="28"/>
      <c r="E25" s="32">
        <v>73983260</v>
      </c>
      <c r="F25" s="27">
        <f>(E25/$E$31)*100</f>
        <v>8.4711831013256802</v>
      </c>
      <c r="G25" s="30"/>
      <c r="H25" s="33">
        <v>91536.12</v>
      </c>
    </row>
    <row r="26" spans="1:8" ht="19.899999999999999" customHeight="1" x14ac:dyDescent="0.25">
      <c r="A26" s="25" t="s">
        <v>55</v>
      </c>
      <c r="B26" s="26">
        <v>497</v>
      </c>
      <c r="C26" s="27">
        <f>(B26/$B$31)*100</f>
        <v>4.382716049382716</v>
      </c>
      <c r="D26" s="28"/>
      <c r="E26" s="32">
        <v>67910888</v>
      </c>
      <c r="F26" s="27">
        <f>(E26/$E$31)*100</f>
        <v>7.7758883134052343</v>
      </c>
      <c r="G26" s="30"/>
      <c r="H26" s="33">
        <v>139559.48000000001</v>
      </c>
    </row>
    <row r="27" spans="1:8" ht="19.899999999999999" customHeight="1" x14ac:dyDescent="0.25">
      <c r="A27" s="25" t="s">
        <v>56</v>
      </c>
      <c r="B27" s="26">
        <v>241</v>
      </c>
      <c r="C27" s="27">
        <f>(B27/$B$31)*100</f>
        <v>2.1252204585537919</v>
      </c>
      <c r="D27" s="28"/>
      <c r="E27" s="32">
        <v>42161804</v>
      </c>
      <c r="F27" s="27">
        <f>(E27/$E$31)*100</f>
        <v>4.8275834501778574</v>
      </c>
      <c r="G27" s="30"/>
      <c r="H27" s="33">
        <v>175215</v>
      </c>
    </row>
    <row r="28" spans="1:8" ht="19.899999999999999" customHeight="1" x14ac:dyDescent="0.25">
      <c r="A28" s="25" t="s">
        <v>58</v>
      </c>
      <c r="B28" s="26">
        <v>445</v>
      </c>
      <c r="C28" s="27">
        <f>(B28/$B$31)*100</f>
        <v>3.9241622574955906</v>
      </c>
      <c r="D28" s="28"/>
      <c r="E28" s="32">
        <v>122542513</v>
      </c>
      <c r="F28" s="27">
        <f>(E28/$E$31)*100</f>
        <v>14.031283094575484</v>
      </c>
      <c r="G28" s="30"/>
      <c r="H28" s="33">
        <v>266380.78999999998</v>
      </c>
    </row>
    <row r="29" spans="1:8" ht="19.899999999999999" customHeight="1" x14ac:dyDescent="0.25">
      <c r="A29" s="25" t="s">
        <v>70</v>
      </c>
      <c r="B29" s="26">
        <v>384</v>
      </c>
      <c r="C29" s="27">
        <f>(B29/$B$31)*100</f>
        <v>3.3862433862433865</v>
      </c>
      <c r="D29" s="28"/>
      <c r="E29" s="32">
        <v>343270574</v>
      </c>
      <c r="F29" s="27">
        <f>(E29/$E$31)*100</f>
        <v>39.304943924492733</v>
      </c>
      <c r="G29" s="30"/>
      <c r="H29" s="33">
        <v>676479.19</v>
      </c>
    </row>
    <row r="30" spans="1:8" ht="9.6" customHeight="1" x14ac:dyDescent="0.25">
      <c r="A30" s="25"/>
      <c r="B30" s="26"/>
      <c r="C30" s="28"/>
      <c r="D30" s="28"/>
      <c r="E30" s="71"/>
      <c r="F30" s="28"/>
      <c r="G30" s="30"/>
      <c r="H30" s="78"/>
    </row>
    <row r="31" spans="1:8" ht="19.899999999999999" customHeight="1" x14ac:dyDescent="0.25">
      <c r="A31" s="72" t="s">
        <v>0</v>
      </c>
      <c r="B31" s="73">
        <f>SUM(B10:B29)</f>
        <v>11340</v>
      </c>
      <c r="C31" s="74">
        <f>SUM(C10:C29)</f>
        <v>100.00000000000003</v>
      </c>
      <c r="D31" s="75" t="s">
        <v>11</v>
      </c>
      <c r="E31" s="76">
        <f>SUM(E10:E29)</f>
        <v>873352153</v>
      </c>
      <c r="F31" s="74">
        <f>SUM(F10:F29)</f>
        <v>100</v>
      </c>
      <c r="G31" s="77" t="s">
        <v>11</v>
      </c>
      <c r="H31" s="79">
        <v>28004.240000000002</v>
      </c>
    </row>
    <row r="32" spans="1:8" x14ac:dyDescent="0.25">
      <c r="A32" s="18"/>
      <c r="B32" s="19"/>
      <c r="C32" s="20"/>
      <c r="D32" s="21"/>
      <c r="E32" s="22"/>
      <c r="F32" s="20"/>
      <c r="G32" s="23"/>
    </row>
    <row r="33" spans="1:8" ht="24.75" customHeight="1" x14ac:dyDescent="0.25">
      <c r="A33" s="255" t="s">
        <v>188</v>
      </c>
      <c r="B33" s="255"/>
      <c r="C33" s="255"/>
      <c r="D33" s="255"/>
      <c r="E33" s="255"/>
      <c r="F33" s="255"/>
      <c r="G33" s="255"/>
      <c r="H33" s="255"/>
    </row>
    <row r="34" spans="1:8" ht="12" customHeight="1" x14ac:dyDescent="0.25">
      <c r="A34" s="263"/>
      <c r="B34" s="263"/>
      <c r="C34" s="263"/>
      <c r="D34" s="263"/>
      <c r="E34" s="263"/>
      <c r="F34" s="263"/>
      <c r="G34" s="263"/>
      <c r="H34" s="263"/>
    </row>
    <row r="35" spans="1:8" ht="12" customHeight="1" x14ac:dyDescent="0.25">
      <c r="A35" s="263"/>
      <c r="B35" s="263"/>
      <c r="C35" s="263"/>
      <c r="D35" s="263"/>
      <c r="E35" s="263"/>
      <c r="F35" s="263"/>
      <c r="G35" s="263"/>
      <c r="H35" s="263"/>
    </row>
    <row r="36" spans="1:8" ht="12" customHeight="1" x14ac:dyDescent="0.25"/>
    <row r="37" spans="1:8" ht="12" customHeight="1" x14ac:dyDescent="0.25"/>
    <row r="38" spans="1:8" ht="12" customHeight="1" x14ac:dyDescent="0.25">
      <c r="A38" s="263"/>
      <c r="B38" s="263"/>
      <c r="C38" s="263"/>
      <c r="D38" s="263"/>
      <c r="E38" s="263"/>
      <c r="F38" s="263"/>
      <c r="G38" s="263"/>
      <c r="H38" s="263"/>
    </row>
    <row r="40" spans="1:8" x14ac:dyDescent="0.25">
      <c r="A40" s="83"/>
    </row>
  </sheetData>
  <mergeCells count="10">
    <mergeCell ref="A1:H1"/>
    <mergeCell ref="A2:H2"/>
    <mergeCell ref="A5:H5"/>
    <mergeCell ref="A34:H34"/>
    <mergeCell ref="A38:H38"/>
    <mergeCell ref="A35:H35"/>
    <mergeCell ref="A6:H6"/>
    <mergeCell ref="H7:H8"/>
    <mergeCell ref="A33:H33"/>
    <mergeCell ref="A4:H4"/>
  </mergeCells>
  <pageMargins left="0.7" right="0.7" top="0.75" bottom="0.75" header="0.3" footer="0.3"/>
  <pageSetup scale="92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H41"/>
  <sheetViews>
    <sheetView showGridLines="0" zoomScaleNormal="100" workbookViewId="0">
      <selection sqref="A1:H1"/>
    </sheetView>
  </sheetViews>
  <sheetFormatPr defaultRowHeight="15" x14ac:dyDescent="0.25"/>
  <cols>
    <col min="1" max="1" width="28.7109375" customWidth="1"/>
    <col min="2" max="2" width="11.85546875" style="4" customWidth="1"/>
    <col min="3" max="3" width="11" style="4" customWidth="1"/>
    <col min="4" max="4" width="2.5703125" style="4" customWidth="1"/>
    <col min="5" max="5" width="14.7109375" style="4" customWidth="1"/>
    <col min="6" max="6" width="11" style="4" customWidth="1"/>
    <col min="7" max="7" width="2.85546875" customWidth="1"/>
    <col min="8" max="8" width="14.5703125" customWidth="1"/>
  </cols>
  <sheetData>
    <row r="1" spans="1:8" ht="18" x14ac:dyDescent="0.25">
      <c r="A1" s="254" t="s">
        <v>8</v>
      </c>
      <c r="B1" s="254"/>
      <c r="C1" s="254"/>
      <c r="D1" s="254"/>
      <c r="E1" s="254"/>
      <c r="F1" s="254"/>
      <c r="G1" s="254"/>
      <c r="H1" s="254"/>
    </row>
    <row r="2" spans="1:8" ht="18" x14ac:dyDescent="0.25">
      <c r="A2" s="254" t="s">
        <v>193</v>
      </c>
      <c r="B2" s="254"/>
      <c r="C2" s="254"/>
      <c r="D2" s="254"/>
      <c r="E2" s="254"/>
      <c r="F2" s="254"/>
      <c r="G2" s="254"/>
      <c r="H2" s="254"/>
    </row>
    <row r="3" spans="1:8" ht="18" x14ac:dyDescent="0.25">
      <c r="A3" s="82"/>
      <c r="B3" s="82"/>
      <c r="C3" s="82"/>
      <c r="D3" s="82"/>
      <c r="E3" s="82"/>
      <c r="F3" s="82"/>
      <c r="G3" s="82"/>
      <c r="H3" s="82"/>
    </row>
    <row r="4" spans="1:8" ht="18" x14ac:dyDescent="0.25">
      <c r="A4" s="254" t="s">
        <v>101</v>
      </c>
      <c r="B4" s="254"/>
      <c r="C4" s="254"/>
      <c r="D4" s="254"/>
      <c r="E4" s="254"/>
      <c r="F4" s="254"/>
      <c r="G4" s="254"/>
      <c r="H4" s="254"/>
    </row>
    <row r="5" spans="1:8" ht="18" x14ac:dyDescent="0.25">
      <c r="A5" s="254" t="s">
        <v>110</v>
      </c>
      <c r="B5" s="254"/>
      <c r="C5" s="254"/>
      <c r="D5" s="254"/>
      <c r="E5" s="254"/>
      <c r="F5" s="254"/>
      <c r="G5" s="254"/>
      <c r="H5" s="254"/>
    </row>
    <row r="6" spans="1:8" ht="18" x14ac:dyDescent="0.25">
      <c r="A6" s="254" t="s">
        <v>155</v>
      </c>
      <c r="B6" s="254"/>
      <c r="C6" s="254"/>
      <c r="D6" s="254"/>
      <c r="E6" s="254"/>
      <c r="F6" s="254"/>
      <c r="G6" s="254"/>
      <c r="H6" s="254"/>
    </row>
    <row r="7" spans="1:8" ht="15.75" x14ac:dyDescent="0.25">
      <c r="A7" s="251"/>
      <c r="B7" s="251"/>
      <c r="C7" s="251"/>
      <c r="D7" s="251"/>
      <c r="E7" s="251"/>
      <c r="F7" s="251"/>
      <c r="G7" s="251"/>
      <c r="H7" s="251"/>
    </row>
    <row r="8" spans="1:8" ht="31.5" customHeight="1" x14ac:dyDescent="0.25">
      <c r="A8" s="8"/>
      <c r="B8" s="17"/>
      <c r="C8" s="150" t="s">
        <v>136</v>
      </c>
      <c r="D8" s="69"/>
      <c r="E8" s="161" t="s">
        <v>10</v>
      </c>
      <c r="F8" s="150" t="s">
        <v>136</v>
      </c>
      <c r="G8" s="13"/>
      <c r="H8" s="264" t="s">
        <v>152</v>
      </c>
    </row>
    <row r="9" spans="1:8" ht="15.75" customHeight="1" x14ac:dyDescent="0.25">
      <c r="A9" s="72" t="s">
        <v>157</v>
      </c>
      <c r="B9" s="6" t="s">
        <v>62</v>
      </c>
      <c r="C9" s="7" t="s">
        <v>97</v>
      </c>
      <c r="D9" s="67"/>
      <c r="E9" s="162" t="s">
        <v>64</v>
      </c>
      <c r="F9" s="7" t="s">
        <v>97</v>
      </c>
      <c r="G9" s="15"/>
      <c r="H9" s="265"/>
    </row>
    <row r="10" spans="1:8" ht="14.25" customHeight="1" x14ac:dyDescent="0.25">
      <c r="A10" s="16"/>
      <c r="B10" s="26"/>
      <c r="C10" s="27"/>
      <c r="D10" s="28"/>
      <c r="E10" s="29"/>
      <c r="F10" s="27"/>
      <c r="G10" s="30"/>
      <c r="H10" s="31"/>
    </row>
    <row r="11" spans="1:8" ht="19.899999999999999" customHeight="1" x14ac:dyDescent="0.25">
      <c r="A11" s="25" t="s">
        <v>183</v>
      </c>
      <c r="B11" s="26">
        <v>138</v>
      </c>
      <c r="C11" s="27">
        <f t="shared" ref="C11:C25" si="0">(B11/$B$32)*100</f>
        <v>2.0677255019478573</v>
      </c>
      <c r="D11" s="28" t="s">
        <v>11</v>
      </c>
      <c r="E11" s="29">
        <v>681315</v>
      </c>
      <c r="F11" s="27">
        <f t="shared" ref="F11:F25" si="1">(E11/$E$32)*100</f>
        <v>0.1601638672783765</v>
      </c>
      <c r="G11" s="30" t="s">
        <v>11</v>
      </c>
      <c r="H11" s="31">
        <v>4657.99</v>
      </c>
    </row>
    <row r="12" spans="1:8" ht="19.899999999999999" customHeight="1" x14ac:dyDescent="0.25">
      <c r="A12" s="25" t="s">
        <v>43</v>
      </c>
      <c r="B12" s="26">
        <v>308</v>
      </c>
      <c r="C12" s="27">
        <f t="shared" si="0"/>
        <v>4.6149235840575367</v>
      </c>
      <c r="D12" s="28"/>
      <c r="E12" s="32">
        <v>424838</v>
      </c>
      <c r="F12" s="27">
        <f t="shared" si="1"/>
        <v>9.9871127227216375E-2</v>
      </c>
      <c r="G12" s="30"/>
      <c r="H12" s="33">
        <v>0</v>
      </c>
    </row>
    <row r="13" spans="1:8" ht="19.899999999999999" customHeight="1" x14ac:dyDescent="0.25">
      <c r="A13" s="25" t="s">
        <v>44</v>
      </c>
      <c r="B13" s="26">
        <v>273</v>
      </c>
      <c r="C13" s="27">
        <f t="shared" si="0"/>
        <v>4.0905004495055435</v>
      </c>
      <c r="D13" s="28"/>
      <c r="E13" s="32">
        <v>1193911</v>
      </c>
      <c r="F13" s="27">
        <f t="shared" si="1"/>
        <v>0.28066518856357747</v>
      </c>
      <c r="G13" s="30"/>
      <c r="H13" s="33">
        <v>2164.67</v>
      </c>
    </row>
    <row r="14" spans="1:8" ht="19.899999999999999" customHeight="1" x14ac:dyDescent="0.25">
      <c r="A14" s="25" t="s">
        <v>45</v>
      </c>
      <c r="B14" s="26">
        <v>500</v>
      </c>
      <c r="C14" s="27">
        <f t="shared" si="0"/>
        <v>7.4917590650284698</v>
      </c>
      <c r="D14" s="28"/>
      <c r="E14" s="32">
        <v>2960858</v>
      </c>
      <c r="F14" s="27">
        <f t="shared" si="1"/>
        <v>0.69603996351484898</v>
      </c>
      <c r="G14" s="30"/>
      <c r="H14" s="33">
        <v>2597.96</v>
      </c>
    </row>
    <row r="15" spans="1:8" ht="19.899999999999999" customHeight="1" x14ac:dyDescent="0.25">
      <c r="A15" s="25" t="s">
        <v>46</v>
      </c>
      <c r="B15" s="26">
        <v>476</v>
      </c>
      <c r="C15" s="27">
        <f t="shared" si="0"/>
        <v>7.1321546299071015</v>
      </c>
      <c r="D15" s="28"/>
      <c r="E15" s="32">
        <v>3254744</v>
      </c>
      <c r="F15" s="27">
        <f t="shared" si="1"/>
        <v>0.76512682979399005</v>
      </c>
      <c r="G15" s="30"/>
      <c r="H15" s="33">
        <v>3714.07</v>
      </c>
    </row>
    <row r="16" spans="1:8" ht="19.899999999999999" customHeight="1" x14ac:dyDescent="0.25">
      <c r="A16" s="25" t="s">
        <v>47</v>
      </c>
      <c r="B16" s="26">
        <v>432</v>
      </c>
      <c r="C16" s="27">
        <f t="shared" si="0"/>
        <v>6.4728798321845975</v>
      </c>
      <c r="D16" s="28"/>
      <c r="E16" s="32">
        <v>3905652</v>
      </c>
      <c r="F16" s="27">
        <f t="shared" si="1"/>
        <v>0.9181426044686023</v>
      </c>
      <c r="G16" s="30"/>
      <c r="H16" s="33">
        <v>15560.05</v>
      </c>
    </row>
    <row r="17" spans="1:8" ht="19.899999999999999" customHeight="1" x14ac:dyDescent="0.25">
      <c r="A17" s="25" t="s">
        <v>48</v>
      </c>
      <c r="B17" s="26">
        <v>356</v>
      </c>
      <c r="C17" s="27">
        <f t="shared" si="0"/>
        <v>5.3341324543002697</v>
      </c>
      <c r="D17" s="28"/>
      <c r="E17" s="32">
        <v>3916210</v>
      </c>
      <c r="F17" s="27">
        <f t="shared" si="1"/>
        <v>0.92062458433213845</v>
      </c>
      <c r="G17" s="30"/>
      <c r="H17" s="33">
        <v>17682.39</v>
      </c>
    </row>
    <row r="18" spans="1:8" ht="19.899999999999999" customHeight="1" x14ac:dyDescent="0.25">
      <c r="A18" s="25" t="s">
        <v>49</v>
      </c>
      <c r="B18" s="26">
        <v>315</v>
      </c>
      <c r="C18" s="27">
        <f t="shared" si="0"/>
        <v>4.7198082109679351</v>
      </c>
      <c r="D18" s="28"/>
      <c r="E18" s="32">
        <v>5150822</v>
      </c>
      <c r="F18" s="27">
        <f t="shared" si="1"/>
        <v>1.2108577841124031</v>
      </c>
      <c r="G18" s="30"/>
      <c r="H18" s="33">
        <v>19868.47</v>
      </c>
    </row>
    <row r="19" spans="1:8" ht="19.899999999999999" customHeight="1" x14ac:dyDescent="0.25">
      <c r="A19" s="25" t="s">
        <v>50</v>
      </c>
      <c r="B19" s="26">
        <v>266</v>
      </c>
      <c r="C19" s="27">
        <f t="shared" si="0"/>
        <v>3.9856158225951455</v>
      </c>
      <c r="D19" s="28"/>
      <c r="E19" s="32">
        <v>5961039</v>
      </c>
      <c r="F19" s="27">
        <f t="shared" si="1"/>
        <v>1.4013239973246241</v>
      </c>
      <c r="G19" s="30"/>
      <c r="H19" s="33">
        <v>22385.57</v>
      </c>
    </row>
    <row r="20" spans="1:8" ht="19.899999999999999" customHeight="1" x14ac:dyDescent="0.25">
      <c r="A20" s="25" t="s">
        <v>59</v>
      </c>
      <c r="B20" s="26">
        <v>461</v>
      </c>
      <c r="C20" s="27">
        <f t="shared" si="0"/>
        <v>6.9074018579562484</v>
      </c>
      <c r="D20" s="28"/>
      <c r="E20" s="32">
        <v>11637737</v>
      </c>
      <c r="F20" s="27">
        <f t="shared" si="1"/>
        <v>2.7358049716924646</v>
      </c>
      <c r="G20" s="30"/>
      <c r="H20" s="33">
        <v>25162.45</v>
      </c>
    </row>
    <row r="21" spans="1:8" ht="19.899999999999999" customHeight="1" x14ac:dyDescent="0.25">
      <c r="A21" s="25" t="s">
        <v>51</v>
      </c>
      <c r="B21" s="26">
        <v>368</v>
      </c>
      <c r="C21" s="27">
        <f t="shared" si="0"/>
        <v>5.5139346718609534</v>
      </c>
      <c r="D21" s="28"/>
      <c r="E21" s="32">
        <v>10760364</v>
      </c>
      <c r="F21" s="27">
        <f t="shared" si="1"/>
        <v>2.5295516927750317</v>
      </c>
      <c r="G21" s="30"/>
      <c r="H21" s="33">
        <v>29264.959999999999</v>
      </c>
    </row>
    <row r="22" spans="1:8" ht="19.899999999999999" customHeight="1" x14ac:dyDescent="0.25">
      <c r="A22" s="25" t="s">
        <v>52</v>
      </c>
      <c r="B22" s="26">
        <v>327</v>
      </c>
      <c r="C22" s="27">
        <f t="shared" si="0"/>
        <v>4.8996104285286179</v>
      </c>
      <c r="D22" s="28"/>
      <c r="E22" s="32">
        <v>10822217</v>
      </c>
      <c r="F22" s="27">
        <f t="shared" si="1"/>
        <v>2.5440921266166017</v>
      </c>
      <c r="G22" s="30"/>
      <c r="H22" s="33">
        <v>33100.160000000003</v>
      </c>
    </row>
    <row r="23" spans="1:8" ht="19.899999999999999" customHeight="1" x14ac:dyDescent="0.25">
      <c r="A23" s="25" t="s">
        <v>53</v>
      </c>
      <c r="B23" s="26">
        <v>241</v>
      </c>
      <c r="C23" s="27">
        <f t="shared" si="0"/>
        <v>3.6110278693437219</v>
      </c>
      <c r="D23" s="28"/>
      <c r="E23" s="32">
        <v>8900362</v>
      </c>
      <c r="F23" s="27">
        <f t="shared" si="1"/>
        <v>2.0923015023851024</v>
      </c>
      <c r="G23" s="30"/>
      <c r="H23" s="33">
        <v>36857.85</v>
      </c>
    </row>
    <row r="24" spans="1:8" ht="19.899999999999999" customHeight="1" x14ac:dyDescent="0.25">
      <c r="A24" s="25" t="s">
        <v>67</v>
      </c>
      <c r="B24" s="26">
        <v>699</v>
      </c>
      <c r="C24" s="27">
        <f t="shared" si="0"/>
        <v>10.4734791729098</v>
      </c>
      <c r="D24" s="28"/>
      <c r="E24" s="32">
        <v>33462645</v>
      </c>
      <c r="F24" s="27">
        <f t="shared" si="1"/>
        <v>7.866415142134592</v>
      </c>
      <c r="G24" s="30"/>
      <c r="H24" s="33">
        <v>47312.81</v>
      </c>
    </row>
    <row r="25" spans="1:8" ht="19.899999999999999" customHeight="1" x14ac:dyDescent="0.25">
      <c r="A25" s="25" t="s">
        <v>68</v>
      </c>
      <c r="B25" s="26">
        <v>392</v>
      </c>
      <c r="C25" s="27">
        <f t="shared" si="0"/>
        <v>5.8735391069823191</v>
      </c>
      <c r="D25" s="28"/>
      <c r="E25" s="32">
        <v>26274194</v>
      </c>
      <c r="F25" s="27">
        <f t="shared" si="1"/>
        <v>6.1765505245918799</v>
      </c>
      <c r="G25" s="30"/>
      <c r="H25" s="33">
        <v>66478.210000000006</v>
      </c>
    </row>
    <row r="26" spans="1:8" ht="19.899999999999999" customHeight="1" x14ac:dyDescent="0.25">
      <c r="A26" s="25" t="s">
        <v>54</v>
      </c>
      <c r="B26" s="26">
        <v>406</v>
      </c>
      <c r="C26" s="27">
        <f>(B26/$B$32)*100</f>
        <v>6.083308360803116</v>
      </c>
      <c r="D26" s="28"/>
      <c r="E26" s="32">
        <v>38289433</v>
      </c>
      <c r="F26" s="27">
        <f>(E26/$E$32)*100</f>
        <v>9.0010988532122287</v>
      </c>
      <c r="G26" s="30"/>
      <c r="H26" s="33">
        <v>92562.880000000005</v>
      </c>
    </row>
    <row r="27" spans="1:8" ht="19.899999999999999" customHeight="1" x14ac:dyDescent="0.25">
      <c r="A27" s="25" t="s">
        <v>55</v>
      </c>
      <c r="B27" s="26">
        <v>199</v>
      </c>
      <c r="C27" s="27">
        <f>(B27/$B$32)*100</f>
        <v>2.9817201078813307</v>
      </c>
      <c r="D27" s="28"/>
      <c r="E27" s="32">
        <v>26764038</v>
      </c>
      <c r="F27" s="27">
        <f>(E27/$E$32)*100</f>
        <v>6.2917032944606026</v>
      </c>
      <c r="G27" s="30"/>
      <c r="H27" s="33">
        <v>131992.48000000001</v>
      </c>
    </row>
    <row r="28" spans="1:8" ht="19.899999999999999" customHeight="1" x14ac:dyDescent="0.25">
      <c r="A28" s="25" t="s">
        <v>56</v>
      </c>
      <c r="B28" s="26">
        <v>126</v>
      </c>
      <c r="C28" s="27">
        <f>(B28/$B$32)*100</f>
        <v>1.8879232843871743</v>
      </c>
      <c r="D28" s="28"/>
      <c r="E28" s="32">
        <v>22135026</v>
      </c>
      <c r="F28" s="27">
        <f>(E28/$E$32)*100</f>
        <v>5.2035128633119969</v>
      </c>
      <c r="G28" s="30"/>
      <c r="H28" s="33">
        <v>176746.46</v>
      </c>
    </row>
    <row r="29" spans="1:8" ht="19.899999999999999" customHeight="1" x14ac:dyDescent="0.25">
      <c r="A29" s="25" t="s">
        <v>58</v>
      </c>
      <c r="B29" s="26">
        <v>222</v>
      </c>
      <c r="C29" s="27">
        <f>(B29/$B$32)*100</f>
        <v>3.3263410248726402</v>
      </c>
      <c r="D29" s="28"/>
      <c r="E29" s="32">
        <v>60633331</v>
      </c>
      <c r="F29" s="27">
        <f>(E29/$E$32)*100</f>
        <v>14.253713449622968</v>
      </c>
      <c r="G29" s="30"/>
      <c r="H29" s="33">
        <v>256922.61</v>
      </c>
    </row>
    <row r="30" spans="1:8" ht="19.899999999999999" customHeight="1" x14ac:dyDescent="0.25">
      <c r="A30" s="25" t="s">
        <v>70</v>
      </c>
      <c r="B30" s="26">
        <v>169</v>
      </c>
      <c r="C30" s="27">
        <f>(B30/$B$32)*100</f>
        <v>2.5322145639796223</v>
      </c>
      <c r="D30" s="28"/>
      <c r="E30" s="32">
        <v>148257471</v>
      </c>
      <c r="F30" s="27">
        <f>(E30/$E$32)*100</f>
        <v>34.852439632580747</v>
      </c>
      <c r="G30" s="30"/>
      <c r="H30" s="33">
        <v>699924.66</v>
      </c>
    </row>
    <row r="31" spans="1:8" ht="9.6" customHeight="1" x14ac:dyDescent="0.25">
      <c r="A31" s="25"/>
      <c r="B31" s="26"/>
      <c r="C31" s="28"/>
      <c r="D31" s="28"/>
      <c r="E31" s="71"/>
      <c r="F31" s="28"/>
      <c r="G31" s="30"/>
      <c r="H31" s="78"/>
    </row>
    <row r="32" spans="1:8" ht="19.899999999999999" customHeight="1" x14ac:dyDescent="0.25">
      <c r="A32" s="72" t="s">
        <v>0</v>
      </c>
      <c r="B32" s="73">
        <f>SUM(B11:B30)</f>
        <v>6674</v>
      </c>
      <c r="C32" s="74">
        <f>SUM(C11:C30)</f>
        <v>99.999999999999986</v>
      </c>
      <c r="D32" s="75" t="s">
        <v>11</v>
      </c>
      <c r="E32" s="76">
        <f>SUM(E11:E30)</f>
        <v>425386207</v>
      </c>
      <c r="F32" s="74">
        <f>SUM(F11:F30)</f>
        <v>100</v>
      </c>
      <c r="G32" s="77" t="s">
        <v>11</v>
      </c>
      <c r="H32" s="79">
        <v>25551.59</v>
      </c>
    </row>
    <row r="33" spans="1:8" x14ac:dyDescent="0.25">
      <c r="A33" s="18"/>
      <c r="B33" s="19"/>
      <c r="C33" s="20"/>
      <c r="D33" s="21"/>
      <c r="E33" s="22"/>
      <c r="F33" s="20"/>
      <c r="G33" s="23"/>
    </row>
    <row r="34" spans="1:8" ht="24.75" customHeight="1" x14ac:dyDescent="0.25">
      <c r="A34" s="255" t="s">
        <v>188</v>
      </c>
      <c r="B34" s="255"/>
      <c r="C34" s="255"/>
      <c r="D34" s="255"/>
      <c r="E34" s="255"/>
      <c r="F34" s="255"/>
      <c r="G34" s="255"/>
      <c r="H34" s="255"/>
    </row>
    <row r="35" spans="1:8" ht="12" customHeight="1" x14ac:dyDescent="0.25">
      <c r="A35" s="70"/>
      <c r="B35" s="1"/>
      <c r="C35" s="2"/>
      <c r="D35" s="2"/>
      <c r="E35" s="1"/>
      <c r="F35" s="2"/>
    </row>
    <row r="36" spans="1:8" ht="12" customHeight="1" x14ac:dyDescent="0.25">
      <c r="A36" s="179"/>
      <c r="B36" s="179"/>
      <c r="C36" s="179"/>
      <c r="D36" s="179"/>
      <c r="E36" s="179"/>
      <c r="F36" s="179"/>
      <c r="G36" s="179"/>
      <c r="H36" s="179"/>
    </row>
    <row r="37" spans="1:8" ht="12" customHeight="1" x14ac:dyDescent="0.25">
      <c r="A37" s="179"/>
      <c r="B37" s="179"/>
      <c r="C37" s="179"/>
      <c r="D37" s="179"/>
      <c r="E37" s="179"/>
      <c r="F37" s="179"/>
      <c r="G37" s="179"/>
      <c r="H37" s="179"/>
    </row>
    <row r="38" spans="1:8" ht="12" customHeight="1" x14ac:dyDescent="0.25">
      <c r="A38" s="179"/>
      <c r="B38" s="179"/>
      <c r="C38" s="179"/>
      <c r="D38" s="179"/>
      <c r="E38" s="179"/>
      <c r="F38" s="179"/>
      <c r="G38" s="179"/>
      <c r="H38" s="179"/>
    </row>
    <row r="39" spans="1:8" ht="12" customHeight="1" x14ac:dyDescent="0.25">
      <c r="A39" s="179"/>
      <c r="B39" s="179"/>
      <c r="C39" s="179"/>
      <c r="D39" s="179"/>
      <c r="E39" s="179"/>
      <c r="F39" s="179"/>
      <c r="G39" s="179"/>
      <c r="H39" s="179"/>
    </row>
    <row r="41" spans="1:8" x14ac:dyDescent="0.25">
      <c r="A41" s="83"/>
    </row>
  </sheetData>
  <mergeCells count="8">
    <mergeCell ref="A34:H34"/>
    <mergeCell ref="A6:H6"/>
    <mergeCell ref="A1:H1"/>
    <mergeCell ref="A2:H2"/>
    <mergeCell ref="A4:H4"/>
    <mergeCell ref="A7:H7"/>
    <mergeCell ref="A5:H5"/>
    <mergeCell ref="H8:H9"/>
  </mergeCells>
  <pageMargins left="0.7" right="0.7" top="0.75" bottom="0.75" header="0.3" footer="0.3"/>
  <pageSetup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H34"/>
  <sheetViews>
    <sheetView showGridLines="0" zoomScaleNormal="100" workbookViewId="0">
      <selection sqref="A1:H1"/>
    </sheetView>
  </sheetViews>
  <sheetFormatPr defaultRowHeight="12.75" x14ac:dyDescent="0.2"/>
  <cols>
    <col min="1" max="1" width="27" style="137" customWidth="1"/>
    <col min="2" max="2" width="12.7109375" style="113" customWidth="1"/>
    <col min="3" max="3" width="10.42578125" style="113" customWidth="1"/>
    <col min="4" max="4" width="2.5703125" style="113" customWidth="1"/>
    <col min="5" max="5" width="15.7109375" style="113" customWidth="1"/>
    <col min="6" max="6" width="8.7109375" style="113" customWidth="1"/>
    <col min="7" max="7" width="2.5703125" style="113" customWidth="1"/>
    <col min="8" max="8" width="13.42578125" style="113" customWidth="1"/>
    <col min="9" max="16384" width="9.140625" style="113"/>
  </cols>
  <sheetData>
    <row r="1" spans="1:8" ht="18" x14ac:dyDescent="0.25">
      <c r="A1" s="254" t="s">
        <v>8</v>
      </c>
      <c r="B1" s="254"/>
      <c r="C1" s="254"/>
      <c r="D1" s="254"/>
      <c r="E1" s="254"/>
      <c r="F1" s="254"/>
      <c r="G1" s="254"/>
      <c r="H1" s="254"/>
    </row>
    <row r="2" spans="1:8" ht="18" x14ac:dyDescent="0.25">
      <c r="A2" s="254" t="s">
        <v>193</v>
      </c>
      <c r="B2" s="254"/>
      <c r="C2" s="254"/>
      <c r="D2" s="254"/>
      <c r="E2" s="254"/>
      <c r="F2" s="254"/>
      <c r="G2" s="254"/>
      <c r="H2" s="254"/>
    </row>
    <row r="3" spans="1:8" ht="15" x14ac:dyDescent="0.25">
      <c r="A3" s="5"/>
      <c r="B3" s="5"/>
      <c r="C3" s="5"/>
      <c r="D3"/>
      <c r="E3"/>
    </row>
    <row r="4" spans="1:8" ht="18" x14ac:dyDescent="0.25">
      <c r="A4" s="254" t="s">
        <v>103</v>
      </c>
      <c r="B4" s="254"/>
      <c r="C4" s="254"/>
      <c r="D4" s="254"/>
      <c r="E4" s="254"/>
      <c r="F4" s="254"/>
      <c r="G4" s="254"/>
      <c r="H4" s="254"/>
    </row>
    <row r="5" spans="1:8" ht="18" x14ac:dyDescent="0.25">
      <c r="A5" s="254" t="s">
        <v>110</v>
      </c>
      <c r="B5" s="254"/>
      <c r="C5" s="254"/>
      <c r="D5" s="254"/>
      <c r="E5" s="254"/>
      <c r="F5" s="254"/>
      <c r="G5" s="254"/>
      <c r="H5" s="254"/>
    </row>
    <row r="6" spans="1:8" ht="18" x14ac:dyDescent="0.25">
      <c r="A6" s="254" t="s">
        <v>98</v>
      </c>
      <c r="B6" s="254"/>
      <c r="C6" s="254"/>
      <c r="D6" s="254"/>
      <c r="E6" s="254"/>
      <c r="F6" s="254"/>
      <c r="G6" s="254"/>
      <c r="H6" s="254"/>
    </row>
    <row r="7" spans="1:8" ht="18" x14ac:dyDescent="0.25">
      <c r="A7" s="82"/>
      <c r="B7" s="82"/>
      <c r="C7" s="82"/>
      <c r="D7" s="82"/>
      <c r="E7" s="82"/>
      <c r="F7" s="82"/>
      <c r="G7" s="82"/>
      <c r="H7" s="82"/>
    </row>
    <row r="8" spans="1:8" ht="33" customHeight="1" x14ac:dyDescent="0.25">
      <c r="A8" s="8"/>
      <c r="B8" s="17"/>
      <c r="C8" s="150" t="s">
        <v>136</v>
      </c>
      <c r="D8" s="69"/>
      <c r="E8" s="161" t="s">
        <v>10</v>
      </c>
      <c r="F8" s="150" t="s">
        <v>136</v>
      </c>
      <c r="G8" s="13"/>
      <c r="H8" s="264" t="s">
        <v>152</v>
      </c>
    </row>
    <row r="9" spans="1:8" ht="15" customHeight="1" x14ac:dyDescent="0.25">
      <c r="A9" s="72" t="s">
        <v>157</v>
      </c>
      <c r="B9" s="6" t="s">
        <v>62</v>
      </c>
      <c r="C9" s="7" t="s">
        <v>97</v>
      </c>
      <c r="D9" s="67"/>
      <c r="E9" s="162" t="s">
        <v>64</v>
      </c>
      <c r="F9" s="7" t="s">
        <v>97</v>
      </c>
      <c r="G9" s="15"/>
      <c r="H9" s="265"/>
    </row>
    <row r="10" spans="1:8" ht="15" x14ac:dyDescent="0.25">
      <c r="A10" s="25"/>
      <c r="B10" s="102"/>
      <c r="C10" s="108"/>
      <c r="D10" s="103"/>
      <c r="E10" s="108"/>
      <c r="F10" s="108"/>
      <c r="G10" s="103"/>
      <c r="H10" s="120"/>
    </row>
    <row r="11" spans="1:8" ht="19.5" customHeight="1" x14ac:dyDescent="0.25">
      <c r="A11" s="25" t="s">
        <v>183</v>
      </c>
      <c r="B11" s="105">
        <v>342</v>
      </c>
      <c r="C11" s="121">
        <f>(B11/B$32)*100</f>
        <v>7.3296185169309895</v>
      </c>
      <c r="D11" s="123" t="s">
        <v>11</v>
      </c>
      <c r="E11" s="209">
        <v>1573762</v>
      </c>
      <c r="F11" s="121">
        <f>(E11/E$32)*100</f>
        <v>0.35131286441288362</v>
      </c>
      <c r="G11" s="123" t="s">
        <v>11</v>
      </c>
      <c r="H11" s="128">
        <v>4265.43</v>
      </c>
    </row>
    <row r="12" spans="1:8" ht="19.5" customHeight="1" x14ac:dyDescent="0.25">
      <c r="A12" s="25" t="s">
        <v>43</v>
      </c>
      <c r="B12" s="105">
        <v>115</v>
      </c>
      <c r="C12" s="121">
        <f t="shared" ref="C12:C24" si="0">(B12/B$32)*100</f>
        <v>2.4646378054007716</v>
      </c>
      <c r="D12" s="123"/>
      <c r="E12" s="210">
        <v>447116</v>
      </c>
      <c r="F12" s="121">
        <f t="shared" ref="F12:F24" si="1">(E12/E$32)*100</f>
        <v>9.9810265265542611E-2</v>
      </c>
      <c r="G12" s="123"/>
      <c r="H12" s="211">
        <v>2801.46</v>
      </c>
    </row>
    <row r="13" spans="1:8" ht="19.5" customHeight="1" x14ac:dyDescent="0.25">
      <c r="A13" s="25" t="s">
        <v>44</v>
      </c>
      <c r="B13" s="105">
        <v>142</v>
      </c>
      <c r="C13" s="121">
        <f t="shared" si="0"/>
        <v>3.0432918988426918</v>
      </c>
      <c r="D13" s="123"/>
      <c r="E13" s="210">
        <v>1155346</v>
      </c>
      <c r="F13" s="121">
        <f t="shared" si="1"/>
        <v>0.25790933613085548</v>
      </c>
      <c r="G13" s="123"/>
      <c r="H13" s="211">
        <v>8960.77</v>
      </c>
    </row>
    <row r="14" spans="1:8" ht="19.5" customHeight="1" x14ac:dyDescent="0.25">
      <c r="A14" s="138" t="s">
        <v>45</v>
      </c>
      <c r="B14" s="105">
        <v>239</v>
      </c>
      <c r="C14" s="121">
        <f t="shared" si="0"/>
        <v>5.1221603086155163</v>
      </c>
      <c r="D14" s="123"/>
      <c r="E14" s="210">
        <v>2753254</v>
      </c>
      <c r="F14" s="121">
        <f t="shared" si="1"/>
        <v>0.61461234239753493</v>
      </c>
      <c r="G14" s="123"/>
      <c r="H14" s="211">
        <v>12501.79</v>
      </c>
    </row>
    <row r="15" spans="1:8" ht="19.5" customHeight="1" x14ac:dyDescent="0.25">
      <c r="A15" s="25" t="s">
        <v>46</v>
      </c>
      <c r="B15" s="105">
        <v>228</v>
      </c>
      <c r="C15" s="121">
        <f t="shared" si="0"/>
        <v>4.88641234462066</v>
      </c>
      <c r="D15" s="123"/>
      <c r="E15" s="210">
        <v>3083121</v>
      </c>
      <c r="F15" s="121">
        <f t="shared" si="1"/>
        <v>0.68824896638850996</v>
      </c>
      <c r="G15" s="123"/>
      <c r="H15" s="211">
        <v>14490.2</v>
      </c>
    </row>
    <row r="16" spans="1:8" ht="19.5" customHeight="1" x14ac:dyDescent="0.25">
      <c r="A16" s="25" t="s">
        <v>47</v>
      </c>
      <c r="B16" s="105">
        <v>182</v>
      </c>
      <c r="C16" s="121">
        <f t="shared" si="0"/>
        <v>3.9005572224603511</v>
      </c>
      <c r="D16" s="123"/>
      <c r="E16" s="210">
        <v>2891472</v>
      </c>
      <c r="F16" s="121">
        <f t="shared" si="1"/>
        <v>0.64546691983263627</v>
      </c>
      <c r="G16" s="123"/>
      <c r="H16" s="211">
        <v>16538.400000000001</v>
      </c>
    </row>
    <row r="17" spans="1:8" ht="19.5" customHeight="1" x14ac:dyDescent="0.25">
      <c r="A17" s="25" t="s">
        <v>48</v>
      </c>
      <c r="B17" s="105">
        <v>179</v>
      </c>
      <c r="C17" s="121">
        <f t="shared" si="0"/>
        <v>3.8362623231890272</v>
      </c>
      <c r="D17" s="123"/>
      <c r="E17" s="210">
        <v>3126333</v>
      </c>
      <c r="F17" s="121">
        <f t="shared" si="1"/>
        <v>0.69789523532689424</v>
      </c>
      <c r="G17" s="123"/>
      <c r="H17" s="211">
        <v>18511.72</v>
      </c>
    </row>
    <row r="18" spans="1:8" ht="19.5" customHeight="1" x14ac:dyDescent="0.25">
      <c r="A18" s="25" t="s">
        <v>49</v>
      </c>
      <c r="B18" s="105">
        <v>159</v>
      </c>
      <c r="C18" s="121">
        <f t="shared" si="0"/>
        <v>3.4076296613801973</v>
      </c>
      <c r="D18" s="123"/>
      <c r="E18" s="210">
        <v>3107551</v>
      </c>
      <c r="F18" s="121">
        <f t="shared" si="1"/>
        <v>0.69370250591837956</v>
      </c>
      <c r="G18" s="123"/>
      <c r="H18" s="211">
        <v>20391.349999999999</v>
      </c>
    </row>
    <row r="19" spans="1:8" ht="19.5" customHeight="1" x14ac:dyDescent="0.25">
      <c r="A19" s="25" t="s">
        <v>50</v>
      </c>
      <c r="B19" s="105">
        <v>160</v>
      </c>
      <c r="C19" s="121">
        <f t="shared" si="0"/>
        <v>3.4290612944706389</v>
      </c>
      <c r="D19" s="123"/>
      <c r="E19" s="210">
        <v>3579789</v>
      </c>
      <c r="F19" s="121">
        <f t="shared" si="1"/>
        <v>0.7991207867414083</v>
      </c>
      <c r="G19" s="123"/>
      <c r="H19" s="211">
        <v>22345.919999999998</v>
      </c>
    </row>
    <row r="20" spans="1:8" ht="19.5" customHeight="1" x14ac:dyDescent="0.25">
      <c r="A20" s="25" t="s">
        <v>59</v>
      </c>
      <c r="B20" s="105">
        <v>296</v>
      </c>
      <c r="C20" s="121">
        <f t="shared" si="0"/>
        <v>6.3437633947706811</v>
      </c>
      <c r="D20" s="123"/>
      <c r="E20" s="210">
        <v>7444636</v>
      </c>
      <c r="F20" s="121">
        <f t="shared" si="1"/>
        <v>1.661875428223119</v>
      </c>
      <c r="G20" s="123"/>
      <c r="H20" s="211">
        <v>24884.1</v>
      </c>
    </row>
    <row r="21" spans="1:8" ht="19.5" customHeight="1" x14ac:dyDescent="0.25">
      <c r="A21" s="25" t="s">
        <v>51</v>
      </c>
      <c r="B21" s="105">
        <v>200</v>
      </c>
      <c r="C21" s="121">
        <f t="shared" si="0"/>
        <v>4.2863266180882986</v>
      </c>
      <c r="D21" s="123"/>
      <c r="E21" s="210">
        <v>5856082</v>
      </c>
      <c r="F21" s="121">
        <f t="shared" si="1"/>
        <v>1.307260527104307</v>
      </c>
      <c r="G21" s="123"/>
      <c r="H21" s="211">
        <v>29304.46</v>
      </c>
    </row>
    <row r="22" spans="1:8" ht="19.5" customHeight="1" x14ac:dyDescent="0.25">
      <c r="A22" s="25" t="s">
        <v>52</v>
      </c>
      <c r="B22" s="105">
        <v>152</v>
      </c>
      <c r="C22" s="121">
        <f t="shared" si="0"/>
        <v>3.257608229747107</v>
      </c>
      <c r="D22" s="123"/>
      <c r="E22" s="210">
        <v>5029108</v>
      </c>
      <c r="F22" s="121">
        <f t="shared" si="1"/>
        <v>1.1226540842400237</v>
      </c>
      <c r="G22" s="123"/>
      <c r="H22" s="211">
        <v>33025.300000000003</v>
      </c>
    </row>
    <row r="23" spans="1:8" ht="19.5" customHeight="1" x14ac:dyDescent="0.25">
      <c r="A23" s="25" t="s">
        <v>53</v>
      </c>
      <c r="B23" s="105">
        <v>178</v>
      </c>
      <c r="C23" s="121">
        <f t="shared" si="0"/>
        <v>3.8148306900985856</v>
      </c>
      <c r="D23" s="123"/>
      <c r="E23" s="210">
        <v>6586929</v>
      </c>
      <c r="F23" s="121">
        <f t="shared" si="1"/>
        <v>1.4704084192363844</v>
      </c>
      <c r="G23" s="123"/>
      <c r="H23" s="211">
        <v>37261.360000000001</v>
      </c>
    </row>
    <row r="24" spans="1:8" ht="19.5" customHeight="1" x14ac:dyDescent="0.25">
      <c r="A24" s="25" t="s">
        <v>67</v>
      </c>
      <c r="B24" s="105">
        <v>535</v>
      </c>
      <c r="C24" s="121">
        <f t="shared" si="0"/>
        <v>11.465923703386197</v>
      </c>
      <c r="D24" s="123"/>
      <c r="E24" s="210">
        <v>25546475</v>
      </c>
      <c r="F24" s="121">
        <f t="shared" si="1"/>
        <v>5.7027716439348008</v>
      </c>
      <c r="G24" s="123"/>
      <c r="H24" s="211">
        <v>47186.22</v>
      </c>
    </row>
    <row r="25" spans="1:8" ht="19.5" customHeight="1" x14ac:dyDescent="0.25">
      <c r="A25" s="25" t="s">
        <v>68</v>
      </c>
      <c r="B25" s="111">
        <v>327</v>
      </c>
      <c r="C25" s="121">
        <f t="shared" ref="C25:C30" si="2">(B25/B$32)*100</f>
        <v>7.0081440205743677</v>
      </c>
      <c r="D25" s="123"/>
      <c r="E25" s="210">
        <v>21995232</v>
      </c>
      <c r="F25" s="121">
        <f t="shared" ref="F25:F30" si="3">(E25/E$32)*100</f>
        <v>4.9100232165638253</v>
      </c>
      <c r="G25" s="123"/>
      <c r="H25" s="211">
        <v>66433.070000000007</v>
      </c>
    </row>
    <row r="26" spans="1:8" ht="19.5" customHeight="1" x14ac:dyDescent="0.25">
      <c r="A26" s="25" t="s">
        <v>54</v>
      </c>
      <c r="B26" s="105">
        <v>381</v>
      </c>
      <c r="C26" s="121">
        <f t="shared" si="2"/>
        <v>8.165452207458209</v>
      </c>
      <c r="D26" s="123"/>
      <c r="E26" s="210">
        <v>35693827</v>
      </c>
      <c r="F26" s="121">
        <f t="shared" si="3"/>
        <v>7.967977753451871</v>
      </c>
      <c r="G26" s="123"/>
      <c r="H26" s="211">
        <v>90967.96</v>
      </c>
    </row>
    <row r="27" spans="1:8" ht="19.5" customHeight="1" x14ac:dyDescent="0.25">
      <c r="A27" s="25" t="s">
        <v>55</v>
      </c>
      <c r="B27" s="111">
        <v>298</v>
      </c>
      <c r="C27" s="121">
        <f t="shared" si="2"/>
        <v>6.3866266609515652</v>
      </c>
      <c r="D27" s="123"/>
      <c r="E27" s="210">
        <v>41146850</v>
      </c>
      <c r="F27" s="121">
        <f t="shared" si="3"/>
        <v>9.1852629146384643</v>
      </c>
      <c r="G27" s="123"/>
      <c r="H27" s="211">
        <v>141777.37</v>
      </c>
    </row>
    <row r="28" spans="1:8" ht="19.5" customHeight="1" x14ac:dyDescent="0.25">
      <c r="A28" s="25" t="s">
        <v>56</v>
      </c>
      <c r="B28" s="105">
        <v>115</v>
      </c>
      <c r="C28" s="121">
        <f t="shared" si="2"/>
        <v>2.4646378054007716</v>
      </c>
      <c r="D28" s="123"/>
      <c r="E28" s="210">
        <v>20026778</v>
      </c>
      <c r="F28" s="121">
        <f t="shared" si="3"/>
        <v>4.4706027621336135</v>
      </c>
      <c r="G28" s="123"/>
      <c r="H28" s="211">
        <v>172675.66</v>
      </c>
    </row>
    <row r="29" spans="1:8" ht="19.5" customHeight="1" x14ac:dyDescent="0.25">
      <c r="A29" s="25" t="s">
        <v>58</v>
      </c>
      <c r="B29" s="111">
        <v>223</v>
      </c>
      <c r="C29" s="121">
        <f t="shared" si="2"/>
        <v>4.7792541791684524</v>
      </c>
      <c r="D29" s="123"/>
      <c r="E29" s="210">
        <v>61909182</v>
      </c>
      <c r="F29" s="121">
        <f t="shared" si="3"/>
        <v>13.820064318415703</v>
      </c>
      <c r="G29" s="123"/>
      <c r="H29" s="211">
        <v>271508.99</v>
      </c>
    </row>
    <row r="30" spans="1:8" ht="19.5" customHeight="1" x14ac:dyDescent="0.25">
      <c r="A30" s="25" t="s">
        <v>162</v>
      </c>
      <c r="B30" s="111">
        <v>215</v>
      </c>
      <c r="C30" s="121">
        <f t="shared" si="2"/>
        <v>4.6078011144449205</v>
      </c>
      <c r="D30" s="123"/>
      <c r="E30" s="210">
        <v>195013104</v>
      </c>
      <c r="F30" s="121">
        <f t="shared" si="3"/>
        <v>43.533019709643241</v>
      </c>
      <c r="G30" s="123"/>
      <c r="H30" s="211">
        <v>662264.9</v>
      </c>
    </row>
    <row r="31" spans="1:8" ht="15" x14ac:dyDescent="0.25">
      <c r="A31" s="25"/>
      <c r="B31" s="111"/>
      <c r="C31" s="125"/>
      <c r="D31" s="126"/>
      <c r="E31" s="127"/>
      <c r="F31" s="125"/>
      <c r="G31" s="126"/>
      <c r="H31" s="139"/>
    </row>
    <row r="32" spans="1:8" ht="15" x14ac:dyDescent="0.25">
      <c r="A32" s="72" t="s">
        <v>0</v>
      </c>
      <c r="B32" s="129">
        <f>SUM(B11:B30)</f>
        <v>4666</v>
      </c>
      <c r="C32" s="130">
        <f>SUM(C11:C30)</f>
        <v>99.999999999999986</v>
      </c>
      <c r="D32" s="132" t="s">
        <v>11</v>
      </c>
      <c r="E32" s="133">
        <f>SUM(E11:E30)</f>
        <v>447965947</v>
      </c>
      <c r="F32" s="130">
        <f>SUM(F11:F30)</f>
        <v>100</v>
      </c>
      <c r="G32" s="132" t="s">
        <v>11</v>
      </c>
      <c r="H32" s="140">
        <v>33330.699999999997</v>
      </c>
    </row>
    <row r="33" spans="1:8" ht="15" x14ac:dyDescent="0.25">
      <c r="A33" s="141"/>
      <c r="B33" s="142"/>
      <c r="C33" s="143"/>
      <c r="D33" s="144"/>
      <c r="E33" s="22"/>
      <c r="F33" s="143"/>
      <c r="G33" s="144"/>
      <c r="H33" s="145"/>
    </row>
    <row r="34" spans="1:8" ht="27" customHeight="1" x14ac:dyDescent="0.2">
      <c r="A34" s="255" t="s">
        <v>188</v>
      </c>
      <c r="B34" s="255"/>
      <c r="C34" s="255"/>
      <c r="D34" s="255"/>
      <c r="E34" s="255"/>
      <c r="F34" s="255"/>
      <c r="G34" s="255"/>
      <c r="H34" s="255"/>
    </row>
  </sheetData>
  <mergeCells count="7">
    <mergeCell ref="A34:H34"/>
    <mergeCell ref="A1:H1"/>
    <mergeCell ref="A2:H2"/>
    <mergeCell ref="A4:H4"/>
    <mergeCell ref="A5:H5"/>
    <mergeCell ref="A6:H6"/>
    <mergeCell ref="H8:H9"/>
  </mergeCells>
  <printOptions horizontalCentered="1"/>
  <pageMargins left="0.7" right="0.7" top="0.75" bottom="0.75" header="0.3" footer="0.3"/>
  <pageSetup scale="9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L60"/>
  <sheetViews>
    <sheetView showGridLines="0" zoomScaleNormal="100" workbookViewId="0">
      <selection sqref="A1:H1"/>
    </sheetView>
  </sheetViews>
  <sheetFormatPr defaultRowHeight="15" x14ac:dyDescent="0.25"/>
  <cols>
    <col min="1" max="1" width="37.28515625" customWidth="1"/>
    <col min="2" max="2" width="14.140625" customWidth="1"/>
    <col min="3" max="3" width="7.42578125" customWidth="1"/>
    <col min="4" max="4" width="2.28515625" customWidth="1"/>
    <col min="5" max="5" width="14.5703125" customWidth="1"/>
    <col min="6" max="6" width="6.42578125" customWidth="1"/>
    <col min="7" max="7" width="2.28515625" customWidth="1"/>
    <col min="8" max="8" width="14.85546875" customWidth="1"/>
  </cols>
  <sheetData>
    <row r="1" spans="1:11" ht="18" x14ac:dyDescent="0.25">
      <c r="A1" s="254" t="s">
        <v>8</v>
      </c>
      <c r="B1" s="254"/>
      <c r="C1" s="254"/>
      <c r="D1" s="254"/>
      <c r="E1" s="254"/>
      <c r="F1" s="254"/>
      <c r="G1" s="254"/>
      <c r="H1" s="254"/>
    </row>
    <row r="2" spans="1:11" ht="18" x14ac:dyDescent="0.25">
      <c r="A2" s="254" t="s">
        <v>193</v>
      </c>
      <c r="B2" s="254"/>
      <c r="C2" s="254"/>
      <c r="D2" s="254"/>
      <c r="E2" s="254"/>
      <c r="F2" s="254"/>
      <c r="G2" s="254"/>
      <c r="H2" s="254"/>
    </row>
    <row r="3" spans="1:11" x14ac:dyDescent="0.25">
      <c r="A3" s="5"/>
      <c r="B3" s="5"/>
      <c r="C3" s="5"/>
      <c r="D3" s="5"/>
      <c r="E3" s="5"/>
      <c r="F3" s="5"/>
    </row>
    <row r="4" spans="1:11" ht="18" x14ac:dyDescent="0.25">
      <c r="A4" s="254" t="s">
        <v>115</v>
      </c>
      <c r="B4" s="254"/>
      <c r="C4" s="254"/>
      <c r="D4" s="254"/>
      <c r="E4" s="254"/>
      <c r="F4" s="254"/>
      <c r="G4" s="254"/>
      <c r="H4" s="254"/>
    </row>
    <row r="5" spans="1:11" ht="18" x14ac:dyDescent="0.25">
      <c r="A5" s="254" t="s">
        <v>131</v>
      </c>
      <c r="B5" s="254"/>
      <c r="C5" s="254"/>
      <c r="D5" s="254"/>
      <c r="E5" s="254"/>
      <c r="F5" s="254"/>
      <c r="G5" s="254"/>
      <c r="H5" s="254"/>
    </row>
    <row r="6" spans="1:11" ht="15.75" customHeight="1" x14ac:dyDescent="0.25">
      <c r="A6" s="251"/>
      <c r="B6" s="251"/>
      <c r="C6" s="251"/>
      <c r="D6" s="251"/>
      <c r="E6" s="251"/>
      <c r="F6" s="251"/>
      <c r="G6" s="251"/>
    </row>
    <row r="7" spans="1:11" ht="30" customHeight="1" x14ac:dyDescent="0.25">
      <c r="A7" s="114"/>
      <c r="B7" s="155"/>
      <c r="C7" s="156" t="s">
        <v>136</v>
      </c>
      <c r="D7" s="156"/>
      <c r="E7" s="157" t="s">
        <v>10</v>
      </c>
      <c r="F7" s="156" t="s">
        <v>136</v>
      </c>
      <c r="G7" s="158"/>
      <c r="H7" s="159" t="s">
        <v>153</v>
      </c>
    </row>
    <row r="8" spans="1:11" ht="15.75" customHeight="1" x14ac:dyDescent="0.25">
      <c r="A8" s="72" t="s">
        <v>63</v>
      </c>
      <c r="B8" s="6" t="s">
        <v>62</v>
      </c>
      <c r="C8" s="153" t="s">
        <v>97</v>
      </c>
      <c r="D8" s="7"/>
      <c r="E8" s="160" t="s">
        <v>64</v>
      </c>
      <c r="F8" s="153" t="s">
        <v>97</v>
      </c>
      <c r="G8" s="154"/>
      <c r="H8" s="68" t="s">
        <v>10</v>
      </c>
    </row>
    <row r="9" spans="1:11" ht="15.75" customHeight="1" x14ac:dyDescent="0.25">
      <c r="A9" s="8"/>
      <c r="B9" s="9"/>
      <c r="C9" s="10"/>
      <c r="D9" s="10"/>
      <c r="E9" s="9"/>
      <c r="F9" s="10"/>
      <c r="G9" s="11"/>
      <c r="H9" s="58"/>
    </row>
    <row r="10" spans="1:11" s="47" customFormat="1" x14ac:dyDescent="0.25">
      <c r="A10" s="34" t="s">
        <v>1</v>
      </c>
      <c r="B10" s="35">
        <f>SUM(B11:B15)</f>
        <v>2334</v>
      </c>
      <c r="C10" s="36">
        <f t="shared" ref="C10:C15" si="0">(B10/B$57)*100</f>
        <v>20.582010582010582</v>
      </c>
      <c r="D10" s="36" t="s">
        <v>11</v>
      </c>
      <c r="E10" s="37">
        <f>SUM(E11:E15)</f>
        <v>234359326</v>
      </c>
      <c r="F10" s="36">
        <f t="shared" ref="F10:F15" si="1">(E10/E$57)*100</f>
        <v>26.834459035409903</v>
      </c>
      <c r="G10" s="38" t="s">
        <v>11</v>
      </c>
      <c r="H10" s="63">
        <v>39593.31</v>
      </c>
      <c r="I10"/>
      <c r="J10"/>
      <c r="K10"/>
    </row>
    <row r="11" spans="1:11" s="47" customFormat="1" x14ac:dyDescent="0.25">
      <c r="A11" s="39" t="s">
        <v>186</v>
      </c>
      <c r="B11" s="40">
        <v>655</v>
      </c>
      <c r="C11" s="41">
        <f t="shared" si="0"/>
        <v>5.7760141093474422</v>
      </c>
      <c r="D11" s="41"/>
      <c r="E11" s="42">
        <v>70305251</v>
      </c>
      <c r="F11" s="41">
        <f t="shared" si="1"/>
        <v>8.0500460985867104</v>
      </c>
      <c r="G11" s="43"/>
      <c r="H11" s="60">
        <v>56671.18</v>
      </c>
      <c r="I11"/>
      <c r="J11"/>
      <c r="K11"/>
    </row>
    <row r="12" spans="1:11" s="47" customFormat="1" ht="16.5" x14ac:dyDescent="0.25">
      <c r="A12" s="248" t="s">
        <v>202</v>
      </c>
      <c r="B12" s="40">
        <v>128</v>
      </c>
      <c r="C12" s="41">
        <f t="shared" si="0"/>
        <v>1.1287477954144622</v>
      </c>
      <c r="D12" s="41"/>
      <c r="E12" s="42">
        <v>9781950</v>
      </c>
      <c r="F12" s="41">
        <f t="shared" si="1"/>
        <v>1.1200464732580255</v>
      </c>
      <c r="G12" s="43"/>
      <c r="H12" s="60">
        <v>31039.86</v>
      </c>
      <c r="I12"/>
      <c r="J12"/>
      <c r="K12"/>
    </row>
    <row r="13" spans="1:11" s="47" customFormat="1" x14ac:dyDescent="0.25">
      <c r="A13" s="39" t="s">
        <v>12</v>
      </c>
      <c r="B13" s="40">
        <v>49</v>
      </c>
      <c r="C13" s="41">
        <f t="shared" si="0"/>
        <v>0.43209876543209874</v>
      </c>
      <c r="D13" s="41"/>
      <c r="E13" s="42">
        <v>2440663</v>
      </c>
      <c r="F13" s="41">
        <f t="shared" si="1"/>
        <v>0.27945920655506851</v>
      </c>
      <c r="G13" s="43"/>
      <c r="H13" s="60">
        <v>26946.47</v>
      </c>
      <c r="I13"/>
      <c r="J13"/>
      <c r="K13"/>
    </row>
    <row r="14" spans="1:11" s="47" customFormat="1" x14ac:dyDescent="0.25">
      <c r="A14" s="39" t="s">
        <v>13</v>
      </c>
      <c r="B14" s="40">
        <v>179</v>
      </c>
      <c r="C14" s="41">
        <f t="shared" si="0"/>
        <v>1.5784832451499118</v>
      </c>
      <c r="D14" s="41"/>
      <c r="E14" s="42">
        <v>17818445</v>
      </c>
      <c r="F14" s="41">
        <f t="shared" si="1"/>
        <v>2.0402359939676753</v>
      </c>
      <c r="G14" s="43"/>
      <c r="H14" s="60">
        <v>42506.78</v>
      </c>
      <c r="I14"/>
      <c r="J14"/>
      <c r="K14"/>
    </row>
    <row r="15" spans="1:11" s="47" customFormat="1" ht="14.45" customHeight="1" x14ac:dyDescent="0.25">
      <c r="A15" s="39" t="s">
        <v>14</v>
      </c>
      <c r="B15" s="40">
        <v>1323</v>
      </c>
      <c r="C15" s="41">
        <f t="shared" si="0"/>
        <v>11.666666666666666</v>
      </c>
      <c r="D15" s="41"/>
      <c r="E15" s="42">
        <v>134013017</v>
      </c>
      <c r="F15" s="41">
        <f t="shared" si="1"/>
        <v>15.344671263042423</v>
      </c>
      <c r="G15" s="43"/>
      <c r="H15" s="60">
        <v>35116.68</v>
      </c>
      <c r="I15"/>
      <c r="J15"/>
      <c r="K15"/>
    </row>
    <row r="16" spans="1:11" s="47" customFormat="1" x14ac:dyDescent="0.25">
      <c r="A16" s="34"/>
      <c r="B16" s="40"/>
      <c r="C16" s="41"/>
      <c r="D16" s="41"/>
      <c r="E16" s="42"/>
      <c r="F16" s="44"/>
      <c r="G16" s="43"/>
      <c r="H16" s="61"/>
      <c r="I16"/>
      <c r="J16"/>
      <c r="K16"/>
    </row>
    <row r="17" spans="1:12" s="47" customFormat="1" x14ac:dyDescent="0.25">
      <c r="A17" s="34" t="s">
        <v>2</v>
      </c>
      <c r="B17" s="35">
        <v>484</v>
      </c>
      <c r="C17" s="36">
        <f>(B17/B$57)*100</f>
        <v>4.2680776014109352</v>
      </c>
      <c r="D17" s="36"/>
      <c r="E17" s="45">
        <v>41286572</v>
      </c>
      <c r="F17" s="36">
        <f>(E17/E$57)*100</f>
        <v>4.7273681997468344</v>
      </c>
      <c r="G17" s="43"/>
      <c r="H17" s="62">
        <v>34743.85</v>
      </c>
      <c r="I17"/>
      <c r="J17"/>
      <c r="K17"/>
    </row>
    <row r="18" spans="1:12" s="47" customFormat="1" x14ac:dyDescent="0.25">
      <c r="A18" s="34"/>
      <c r="B18" s="46"/>
      <c r="C18" s="41"/>
      <c r="D18" s="41"/>
      <c r="E18" s="42"/>
      <c r="F18" s="44"/>
      <c r="G18" s="43"/>
      <c r="H18" s="61"/>
      <c r="I18"/>
      <c r="J18"/>
      <c r="K18"/>
    </row>
    <row r="19" spans="1:12" s="47" customFormat="1" x14ac:dyDescent="0.25">
      <c r="A19" s="34" t="s">
        <v>3</v>
      </c>
      <c r="B19" s="35">
        <f>SUM(B20:B33)</f>
        <v>4452</v>
      </c>
      <c r="C19" s="36">
        <f t="shared" ref="C19:C33" si="2">(B19/B$57)*100</f>
        <v>39.25925925925926</v>
      </c>
      <c r="D19" s="36"/>
      <c r="E19" s="45">
        <f>SUM(E20:E33)</f>
        <v>279872731</v>
      </c>
      <c r="F19" s="36">
        <f t="shared" ref="F19:F33" si="3">(E19/E$57)*100</f>
        <v>32.045805316694739</v>
      </c>
      <c r="G19" s="43"/>
      <c r="H19" s="62">
        <v>23112.59</v>
      </c>
      <c r="I19"/>
      <c r="J19"/>
      <c r="K19"/>
    </row>
    <row r="20" spans="1:12" s="47" customFormat="1" ht="14.45" customHeight="1" x14ac:dyDescent="0.25">
      <c r="A20" s="39" t="s">
        <v>15</v>
      </c>
      <c r="B20" s="55">
        <v>594</v>
      </c>
      <c r="C20" s="41">
        <f t="shared" si="2"/>
        <v>5.2380952380952381</v>
      </c>
      <c r="D20" s="41"/>
      <c r="E20" s="42">
        <v>92006686</v>
      </c>
      <c r="F20" s="41">
        <f t="shared" si="3"/>
        <v>10.534889686663554</v>
      </c>
      <c r="G20" s="43"/>
      <c r="H20" s="60">
        <v>37476.269999999997</v>
      </c>
      <c r="I20"/>
      <c r="J20"/>
      <c r="K20"/>
    </row>
    <row r="21" spans="1:12" s="47" customFormat="1" ht="14.45" customHeight="1" x14ac:dyDescent="0.25">
      <c r="A21" s="39" t="s">
        <v>16</v>
      </c>
      <c r="B21" s="55">
        <v>120</v>
      </c>
      <c r="C21" s="41">
        <f t="shared" si="2"/>
        <v>1.0582010582010581</v>
      </c>
      <c r="D21" s="41"/>
      <c r="E21" s="42">
        <v>17696147</v>
      </c>
      <c r="F21" s="41">
        <f t="shared" si="3"/>
        <v>2.0262327079575737</v>
      </c>
      <c r="G21" s="43"/>
      <c r="H21" s="60">
        <v>26547.74</v>
      </c>
      <c r="I21"/>
      <c r="J21"/>
      <c r="K21"/>
    </row>
    <row r="22" spans="1:12" s="47" customFormat="1" ht="14.45" customHeight="1" x14ac:dyDescent="0.25">
      <c r="A22" s="39" t="s">
        <v>17</v>
      </c>
      <c r="B22" s="55">
        <v>67</v>
      </c>
      <c r="C22" s="41">
        <f t="shared" si="2"/>
        <v>0.59082892416225752</v>
      </c>
      <c r="D22" s="41"/>
      <c r="E22" s="42">
        <v>3441827</v>
      </c>
      <c r="F22" s="41">
        <f t="shared" si="3"/>
        <v>0.394093835371705</v>
      </c>
      <c r="G22" s="43"/>
      <c r="H22" s="60">
        <v>25861.45</v>
      </c>
      <c r="I22"/>
      <c r="J22"/>
      <c r="K22"/>
      <c r="L22"/>
    </row>
    <row r="23" spans="1:12" s="47" customFormat="1" x14ac:dyDescent="0.25">
      <c r="A23" s="39" t="s">
        <v>111</v>
      </c>
      <c r="B23" s="57">
        <v>1408</v>
      </c>
      <c r="C23" s="41">
        <f t="shared" si="2"/>
        <v>12.416225749559082</v>
      </c>
      <c r="D23" s="41"/>
      <c r="E23" s="42">
        <v>94352605</v>
      </c>
      <c r="F23" s="41">
        <f t="shared" si="3"/>
        <v>10.803500577385648</v>
      </c>
      <c r="G23" s="43"/>
      <c r="H23" s="60">
        <v>27118.13</v>
      </c>
      <c r="I23"/>
      <c r="J23"/>
      <c r="K23"/>
      <c r="L23"/>
    </row>
    <row r="24" spans="1:12" s="47" customFormat="1" x14ac:dyDescent="0.25">
      <c r="A24" s="39" t="s">
        <v>65</v>
      </c>
      <c r="B24" s="57">
        <v>17</v>
      </c>
      <c r="C24" s="41">
        <f t="shared" si="2"/>
        <v>0.14991181657848324</v>
      </c>
      <c r="D24" s="41"/>
      <c r="E24" s="42">
        <v>1312384</v>
      </c>
      <c r="F24" s="41">
        <f t="shared" si="3"/>
        <v>0.15026973872901217</v>
      </c>
      <c r="G24" s="43"/>
      <c r="H24" s="60">
        <v>35880</v>
      </c>
      <c r="I24"/>
      <c r="J24"/>
      <c r="K24"/>
      <c r="L24"/>
    </row>
    <row r="25" spans="1:12" s="47" customFormat="1" x14ac:dyDescent="0.25">
      <c r="A25" s="39" t="s">
        <v>18</v>
      </c>
      <c r="B25" s="55">
        <v>133</v>
      </c>
      <c r="C25" s="41">
        <f t="shared" si="2"/>
        <v>1.1728395061728396</v>
      </c>
      <c r="D25" s="41"/>
      <c r="E25" s="42">
        <v>6095958</v>
      </c>
      <c r="F25" s="41">
        <f t="shared" si="3"/>
        <v>0.69799541594764303</v>
      </c>
      <c r="G25" s="43"/>
      <c r="H25" s="60">
        <v>32825.01</v>
      </c>
      <c r="I25"/>
      <c r="J25"/>
      <c r="K25"/>
    </row>
    <row r="26" spans="1:12" s="47" customFormat="1" x14ac:dyDescent="0.25">
      <c r="A26" s="39" t="s">
        <v>19</v>
      </c>
      <c r="B26" s="57">
        <v>973</v>
      </c>
      <c r="C26" s="41">
        <f t="shared" si="2"/>
        <v>8.5802469135802468</v>
      </c>
      <c r="D26" s="41"/>
      <c r="E26" s="42">
        <v>17871647</v>
      </c>
      <c r="F26" s="41">
        <f t="shared" si="3"/>
        <v>2.0463276947502669</v>
      </c>
      <c r="G26" s="43"/>
      <c r="H26" s="60">
        <v>14160.54</v>
      </c>
      <c r="I26"/>
      <c r="J26"/>
      <c r="K26"/>
    </row>
    <row r="27" spans="1:12" s="47" customFormat="1" ht="15.75" customHeight="1" x14ac:dyDescent="0.25">
      <c r="A27" s="39" t="s">
        <v>20</v>
      </c>
      <c r="B27" s="55">
        <v>117</v>
      </c>
      <c r="C27" s="41">
        <f t="shared" si="2"/>
        <v>1.0317460317460316</v>
      </c>
      <c r="D27" s="41"/>
      <c r="E27" s="42">
        <v>10479809</v>
      </c>
      <c r="F27" s="41">
        <f t="shared" si="3"/>
        <v>1.1999522703415695</v>
      </c>
      <c r="G27" s="43"/>
      <c r="H27" s="60">
        <v>33150</v>
      </c>
      <c r="I27"/>
      <c r="J27"/>
      <c r="K27"/>
    </row>
    <row r="28" spans="1:12" s="47" customFormat="1" x14ac:dyDescent="0.25">
      <c r="A28" s="39" t="s">
        <v>40</v>
      </c>
      <c r="B28" s="55">
        <v>201</v>
      </c>
      <c r="C28" s="41">
        <f t="shared" si="2"/>
        <v>1.7724867724867723</v>
      </c>
      <c r="D28" s="41"/>
      <c r="E28" s="42">
        <v>10788901</v>
      </c>
      <c r="F28" s="41">
        <f t="shared" si="3"/>
        <v>1.2353437213827494</v>
      </c>
      <c r="G28" s="43"/>
      <c r="H28" s="60">
        <v>27112.31</v>
      </c>
      <c r="I28"/>
      <c r="J28"/>
      <c r="K28"/>
    </row>
    <row r="29" spans="1:12" s="47" customFormat="1" x14ac:dyDescent="0.25">
      <c r="A29" s="39" t="s">
        <v>21</v>
      </c>
      <c r="B29" s="55">
        <v>102</v>
      </c>
      <c r="C29" s="41">
        <f t="shared" si="2"/>
        <v>0.89947089947089942</v>
      </c>
      <c r="D29" s="41"/>
      <c r="E29" s="42">
        <v>4594038</v>
      </c>
      <c r="F29" s="41">
        <f t="shared" si="3"/>
        <v>0.52602354948791941</v>
      </c>
      <c r="G29" s="43"/>
      <c r="H29" s="60">
        <v>31438.53</v>
      </c>
      <c r="I29"/>
      <c r="J29"/>
      <c r="K29"/>
    </row>
    <row r="30" spans="1:12" s="47" customFormat="1" ht="14.45" customHeight="1" x14ac:dyDescent="0.25">
      <c r="A30" s="39" t="s">
        <v>22</v>
      </c>
      <c r="B30" s="55">
        <v>225</v>
      </c>
      <c r="C30" s="41">
        <f t="shared" si="2"/>
        <v>1.984126984126984</v>
      </c>
      <c r="D30" s="41"/>
      <c r="E30" s="42">
        <v>6636070</v>
      </c>
      <c r="F30" s="41">
        <f t="shared" si="3"/>
        <v>0.75983896869166023</v>
      </c>
      <c r="G30" s="43"/>
      <c r="H30" s="60">
        <v>18406.12</v>
      </c>
      <c r="I30"/>
      <c r="J30"/>
      <c r="K30"/>
    </row>
    <row r="31" spans="1:12" s="47" customFormat="1" x14ac:dyDescent="0.25">
      <c r="A31" s="39" t="s">
        <v>23</v>
      </c>
      <c r="B31" s="55">
        <v>336</v>
      </c>
      <c r="C31" s="41">
        <f t="shared" si="2"/>
        <v>2.9629629629629632</v>
      </c>
      <c r="D31" s="41"/>
      <c r="E31" s="42">
        <v>8380784</v>
      </c>
      <c r="F31" s="41">
        <f t="shared" si="3"/>
        <v>0.95961107574024496</v>
      </c>
      <c r="G31" s="43"/>
      <c r="H31" s="60">
        <v>19705.2</v>
      </c>
      <c r="I31"/>
      <c r="J31"/>
      <c r="K31"/>
    </row>
    <row r="32" spans="1:12" s="47" customFormat="1" x14ac:dyDescent="0.25">
      <c r="A32" s="39" t="s">
        <v>41</v>
      </c>
      <c r="B32" s="55">
        <v>95</v>
      </c>
      <c r="C32" s="41">
        <f t="shared" si="2"/>
        <v>0.83774250440917108</v>
      </c>
      <c r="D32" s="41"/>
      <c r="E32" s="42">
        <v>2283564</v>
      </c>
      <c r="F32" s="41">
        <f t="shared" si="3"/>
        <v>0.26147115908985324</v>
      </c>
      <c r="G32" s="43"/>
      <c r="H32" s="60">
        <v>15479.1</v>
      </c>
      <c r="I32"/>
      <c r="J32"/>
      <c r="K32"/>
    </row>
    <row r="33" spans="1:11" s="47" customFormat="1" x14ac:dyDescent="0.25">
      <c r="A33" s="39" t="s">
        <v>42</v>
      </c>
      <c r="B33" s="55">
        <v>64</v>
      </c>
      <c r="C33" s="41">
        <f t="shared" si="2"/>
        <v>0.56437389770723112</v>
      </c>
      <c r="D33" s="41"/>
      <c r="E33" s="42">
        <v>3932311</v>
      </c>
      <c r="F33" s="41">
        <f t="shared" si="3"/>
        <v>0.45025491515533606</v>
      </c>
      <c r="G33" s="43"/>
      <c r="H33" s="60">
        <v>27791.51</v>
      </c>
      <c r="I33"/>
      <c r="J33"/>
      <c r="K33"/>
    </row>
    <row r="34" spans="1:11" s="47" customFormat="1" x14ac:dyDescent="0.25">
      <c r="A34" s="34"/>
      <c r="B34" s="40"/>
      <c r="C34" s="41"/>
      <c r="D34" s="41"/>
      <c r="E34" s="42"/>
      <c r="F34" s="44"/>
      <c r="G34" s="43"/>
      <c r="H34" s="61"/>
      <c r="I34"/>
      <c r="J34"/>
      <c r="K34"/>
    </row>
    <row r="35" spans="1:11" s="47" customFormat="1" x14ac:dyDescent="0.25">
      <c r="A35" s="34" t="s">
        <v>4</v>
      </c>
      <c r="B35" s="35">
        <f>SUM(B36:B39)</f>
        <v>892</v>
      </c>
      <c r="C35" s="36">
        <f>(B35/B$57)*100</f>
        <v>7.8659611992945324</v>
      </c>
      <c r="D35" s="36"/>
      <c r="E35" s="45">
        <f>SUM(E36:E39)</f>
        <v>95882991</v>
      </c>
      <c r="F35" s="36">
        <f>(E35/E$57)*100</f>
        <v>10.978731839253014</v>
      </c>
      <c r="G35" s="43"/>
      <c r="H35" s="62">
        <v>33564.379999999997</v>
      </c>
      <c r="I35"/>
      <c r="J35"/>
      <c r="K35"/>
    </row>
    <row r="36" spans="1:11" s="47" customFormat="1" x14ac:dyDescent="0.25">
      <c r="A36" s="39" t="s">
        <v>24</v>
      </c>
      <c r="B36" s="46">
        <v>282</v>
      </c>
      <c r="C36" s="41">
        <f>(B36/B$57)*100</f>
        <v>2.486772486772487</v>
      </c>
      <c r="D36" s="41"/>
      <c r="E36" s="42">
        <v>32930016</v>
      </c>
      <c r="F36" s="41">
        <f>(E36/E$57)*100</f>
        <v>3.7705312626961245</v>
      </c>
      <c r="G36" s="43"/>
      <c r="H36" s="60">
        <v>38598.400000000001</v>
      </c>
      <c r="I36"/>
      <c r="J36"/>
      <c r="K36"/>
    </row>
    <row r="37" spans="1:11" s="47" customFormat="1" x14ac:dyDescent="0.25">
      <c r="A37" s="39" t="s">
        <v>25</v>
      </c>
      <c r="B37" s="46">
        <v>275</v>
      </c>
      <c r="C37" s="41">
        <f>(B37/B$57)*100</f>
        <v>2.4250440917107583</v>
      </c>
      <c r="D37" s="41"/>
      <c r="E37" s="42">
        <v>33232685</v>
      </c>
      <c r="F37" s="41">
        <f>(E37/E$57)*100</f>
        <v>3.8051872715710964</v>
      </c>
      <c r="G37" s="43"/>
      <c r="H37" s="60">
        <v>27577.37</v>
      </c>
      <c r="I37"/>
      <c r="J37"/>
      <c r="K37"/>
    </row>
    <row r="38" spans="1:11" s="47" customFormat="1" x14ac:dyDescent="0.25">
      <c r="A38" s="39" t="s">
        <v>26</v>
      </c>
      <c r="B38" s="46">
        <v>171</v>
      </c>
      <c r="C38" s="41">
        <f>(B38/B$57)*100</f>
        <v>1.5079365079365079</v>
      </c>
      <c r="D38" s="41"/>
      <c r="E38" s="42">
        <v>13008659</v>
      </c>
      <c r="F38" s="41">
        <f>(E38/E$57)*100</f>
        <v>1.4895090073826052</v>
      </c>
      <c r="G38" s="43"/>
      <c r="H38" s="60">
        <v>19304.13</v>
      </c>
      <c r="I38"/>
      <c r="J38"/>
      <c r="K38"/>
    </row>
    <row r="39" spans="1:11" s="47" customFormat="1" ht="14.45" customHeight="1" x14ac:dyDescent="0.25">
      <c r="A39" s="39" t="s">
        <v>27</v>
      </c>
      <c r="B39" s="46">
        <v>164</v>
      </c>
      <c r="C39" s="41">
        <f>(B39/B$57)*100</f>
        <v>1.4462081128747795</v>
      </c>
      <c r="D39" s="41"/>
      <c r="E39" s="42">
        <v>16711631</v>
      </c>
      <c r="F39" s="41">
        <f>(E39/E$57)*100</f>
        <v>1.9135042976031864</v>
      </c>
      <c r="G39" s="43"/>
      <c r="H39" s="60">
        <v>30515.51</v>
      </c>
      <c r="I39"/>
      <c r="J39"/>
      <c r="K39"/>
    </row>
    <row r="40" spans="1:11" s="47" customFormat="1" x14ac:dyDescent="0.25">
      <c r="A40" s="34"/>
      <c r="B40" s="46"/>
      <c r="C40" s="41"/>
      <c r="D40" s="41"/>
      <c r="E40" s="42"/>
      <c r="F40" s="44"/>
      <c r="G40" s="43"/>
      <c r="H40" s="61"/>
      <c r="I40"/>
      <c r="J40"/>
      <c r="K40"/>
    </row>
    <row r="41" spans="1:11" s="47" customFormat="1" x14ac:dyDescent="0.25">
      <c r="A41" s="34" t="s">
        <v>5</v>
      </c>
      <c r="B41" s="35">
        <f>SUM(B42:B44)</f>
        <v>2473</v>
      </c>
      <c r="C41" s="36">
        <f>(B41/B$57)*100</f>
        <v>21.807760141093475</v>
      </c>
      <c r="D41" s="36"/>
      <c r="E41" s="45">
        <f>SUM(E42:E44)</f>
        <v>177394881</v>
      </c>
      <c r="F41" s="36">
        <f>(E41/E$57)*100</f>
        <v>20.311953223853845</v>
      </c>
      <c r="G41" s="43"/>
      <c r="H41" s="62">
        <v>29681.54</v>
      </c>
      <c r="I41"/>
      <c r="J41"/>
      <c r="K41"/>
    </row>
    <row r="42" spans="1:11" s="47" customFormat="1" x14ac:dyDescent="0.25">
      <c r="A42" s="39" t="s">
        <v>28</v>
      </c>
      <c r="B42" s="40">
        <v>316</v>
      </c>
      <c r="C42" s="41">
        <f>(B42/B$57)*100</f>
        <v>2.7865961199294533</v>
      </c>
      <c r="D42" s="41"/>
      <c r="E42" s="42">
        <v>15117325</v>
      </c>
      <c r="F42" s="41">
        <f>(E42/E$57)*100</f>
        <v>1.7309541094920116</v>
      </c>
      <c r="G42" s="43"/>
      <c r="H42" s="60">
        <v>20331.62</v>
      </c>
      <c r="I42"/>
      <c r="J42"/>
      <c r="K42"/>
    </row>
    <row r="43" spans="1:11" s="47" customFormat="1" x14ac:dyDescent="0.25">
      <c r="A43" s="39" t="s">
        <v>29</v>
      </c>
      <c r="B43" s="40">
        <v>427</v>
      </c>
      <c r="C43" s="41">
        <f>(B43/B$57)*100</f>
        <v>3.7654320987654324</v>
      </c>
      <c r="D43" s="41"/>
      <c r="E43" s="42">
        <v>25831784</v>
      </c>
      <c r="F43" s="41">
        <f>(E43/E$57)*100</f>
        <v>2.9577741214341815</v>
      </c>
      <c r="G43" s="43"/>
      <c r="H43" s="60">
        <v>26579.27</v>
      </c>
      <c r="I43"/>
      <c r="J43"/>
      <c r="K43"/>
    </row>
    <row r="44" spans="1:11" s="47" customFormat="1" x14ac:dyDescent="0.25">
      <c r="A44" s="39" t="s">
        <v>30</v>
      </c>
      <c r="B44" s="40">
        <v>1730</v>
      </c>
      <c r="C44" s="41">
        <f>(B44/B$57)*100</f>
        <v>15.255731922398589</v>
      </c>
      <c r="D44" s="41"/>
      <c r="E44" s="42">
        <v>136445772</v>
      </c>
      <c r="F44" s="41">
        <f>(E44/E$57)*100</f>
        <v>15.623224992927653</v>
      </c>
      <c r="G44" s="43"/>
      <c r="H44" s="60">
        <v>33787.99</v>
      </c>
      <c r="I44"/>
      <c r="J44"/>
      <c r="K44"/>
    </row>
    <row r="45" spans="1:11" s="47" customFormat="1" x14ac:dyDescent="0.25">
      <c r="A45" s="34"/>
      <c r="B45" s="40"/>
      <c r="C45" s="41"/>
      <c r="D45" s="41"/>
      <c r="E45" s="42"/>
      <c r="F45" s="44"/>
      <c r="G45" s="43"/>
      <c r="H45" s="61"/>
      <c r="I45"/>
      <c r="J45"/>
      <c r="K45"/>
    </row>
    <row r="46" spans="1:11" s="47" customFormat="1" x14ac:dyDescent="0.25">
      <c r="A46" s="34" t="s">
        <v>6</v>
      </c>
      <c r="B46" s="35">
        <f>SUM(B47:B50)</f>
        <v>443</v>
      </c>
      <c r="C46" s="36">
        <f>(B46/B$57)*100</f>
        <v>3.9065255731922397</v>
      </c>
      <c r="D46" s="36"/>
      <c r="E46" s="45">
        <f>SUM(E47:E50)</f>
        <v>35216453</v>
      </c>
      <c r="F46" s="36">
        <f>(E46/E$57)*100</f>
        <v>4.0323313841623616</v>
      </c>
      <c r="G46" s="43"/>
      <c r="H46" s="62">
        <v>28473.200000000001</v>
      </c>
      <c r="I46"/>
      <c r="J46"/>
      <c r="K46"/>
    </row>
    <row r="47" spans="1:11" s="47" customFormat="1" x14ac:dyDescent="0.25">
      <c r="A47" s="39" t="s">
        <v>31</v>
      </c>
      <c r="B47" s="46">
        <v>148</v>
      </c>
      <c r="C47" s="41">
        <f>(B47/B$57)*100</f>
        <v>1.3051146384479719</v>
      </c>
      <c r="D47" s="41"/>
      <c r="E47" s="42">
        <v>7230922</v>
      </c>
      <c r="F47" s="41">
        <f>(E47/E$57)*100</f>
        <v>0.82795032529340962</v>
      </c>
      <c r="G47" s="43"/>
      <c r="H47" s="60">
        <v>25877.13</v>
      </c>
      <c r="I47"/>
      <c r="J47"/>
      <c r="K47"/>
    </row>
    <row r="48" spans="1:11" s="47" customFormat="1" x14ac:dyDescent="0.25">
      <c r="A48" s="39" t="s">
        <v>32</v>
      </c>
      <c r="B48" s="46">
        <v>27</v>
      </c>
      <c r="C48" s="41">
        <f>(B48/B$57)*100</f>
        <v>0.23809523809523811</v>
      </c>
      <c r="D48" s="41"/>
      <c r="E48" s="42">
        <v>2209510</v>
      </c>
      <c r="F48" s="41">
        <f>(E48/E$57)*100</f>
        <v>0.25299187617278146</v>
      </c>
      <c r="G48" s="43"/>
      <c r="H48" s="60">
        <v>26942.82</v>
      </c>
      <c r="I48"/>
      <c r="J48"/>
      <c r="K48"/>
    </row>
    <row r="49" spans="1:11" s="47" customFormat="1" x14ac:dyDescent="0.25">
      <c r="A49" s="39" t="s">
        <v>33</v>
      </c>
      <c r="B49" s="46">
        <v>17</v>
      </c>
      <c r="C49" s="41">
        <f>(B49/B$57)*100</f>
        <v>0.14991181657848324</v>
      </c>
      <c r="D49" s="41"/>
      <c r="E49" s="42">
        <v>441922</v>
      </c>
      <c r="F49" s="41">
        <f>(E49/E$57)*100</f>
        <v>5.0600665261541229E-2</v>
      </c>
      <c r="G49" s="43"/>
      <c r="H49" s="60">
        <v>26190.48</v>
      </c>
      <c r="I49"/>
      <c r="J49"/>
      <c r="K49"/>
    </row>
    <row r="50" spans="1:11" s="47" customFormat="1" x14ac:dyDescent="0.25">
      <c r="A50" s="39" t="s">
        <v>34</v>
      </c>
      <c r="B50" s="46">
        <v>251</v>
      </c>
      <c r="C50" s="41">
        <f>(B50/B$57)*100</f>
        <v>2.2134038800705467</v>
      </c>
      <c r="D50" s="41"/>
      <c r="E50" s="42">
        <v>25334099</v>
      </c>
      <c r="F50" s="41">
        <f>(E50/E$57)*100</f>
        <v>2.9007885174346293</v>
      </c>
      <c r="G50" s="43"/>
      <c r="H50" s="60">
        <v>30908.19</v>
      </c>
      <c r="I50"/>
      <c r="J50"/>
      <c r="K50"/>
    </row>
    <row r="51" spans="1:11" s="47" customFormat="1" x14ac:dyDescent="0.25">
      <c r="A51" s="34"/>
      <c r="B51" s="46" t="s">
        <v>164</v>
      </c>
      <c r="C51" s="41"/>
      <c r="D51" s="41"/>
      <c r="E51" s="42"/>
      <c r="F51" s="44"/>
      <c r="G51" s="43"/>
      <c r="H51" s="61"/>
      <c r="I51"/>
      <c r="J51"/>
      <c r="K51"/>
    </row>
    <row r="52" spans="1:11" s="47" customFormat="1" x14ac:dyDescent="0.25">
      <c r="A52" s="34" t="s">
        <v>7</v>
      </c>
      <c r="B52" s="35">
        <f>SUM(B53:B55)</f>
        <v>262</v>
      </c>
      <c r="C52" s="36">
        <f>(B52/B$57)*100</f>
        <v>2.3104056437389771</v>
      </c>
      <c r="D52" s="36"/>
      <c r="E52" s="45">
        <f>SUM(E53:E55)</f>
        <v>9339200</v>
      </c>
      <c r="F52" s="36">
        <f>(E52/E$57)*100</f>
        <v>1.0693510008793086</v>
      </c>
      <c r="G52" s="43"/>
      <c r="H52" s="62">
        <v>24048.58</v>
      </c>
      <c r="I52"/>
      <c r="J52"/>
      <c r="K52"/>
    </row>
    <row r="53" spans="1:11" s="47" customFormat="1" x14ac:dyDescent="0.25">
      <c r="A53" s="39" t="s">
        <v>35</v>
      </c>
      <c r="B53" s="40">
        <v>76</v>
      </c>
      <c r="C53" s="41">
        <f>(B53/B$57)*100</f>
        <v>0.67019400352733682</v>
      </c>
      <c r="D53" s="41"/>
      <c r="E53" s="42">
        <v>2655033</v>
      </c>
      <c r="F53" s="41">
        <f>(E53/E$57)*100</f>
        <v>0.30400486079295802</v>
      </c>
      <c r="G53" s="43"/>
      <c r="H53" s="60">
        <v>22288.58</v>
      </c>
      <c r="I53"/>
      <c r="J53"/>
      <c r="K53"/>
    </row>
    <row r="54" spans="1:11" s="47" customFormat="1" x14ac:dyDescent="0.25">
      <c r="A54" s="39" t="s">
        <v>36</v>
      </c>
      <c r="B54" s="40">
        <v>91</v>
      </c>
      <c r="C54" s="41">
        <f>(B54/B$57)*100</f>
        <v>0.80246913580246915</v>
      </c>
      <c r="D54" s="41"/>
      <c r="E54" s="42">
        <v>4587784</v>
      </c>
      <c r="F54" s="41">
        <f>(E54/E$57)*100</f>
        <v>0.52530745804973422</v>
      </c>
      <c r="G54" s="43"/>
      <c r="H54" s="60">
        <v>24668.07</v>
      </c>
      <c r="I54"/>
      <c r="J54"/>
      <c r="K54"/>
    </row>
    <row r="55" spans="1:11" s="47" customFormat="1" x14ac:dyDescent="0.25">
      <c r="A55" s="39" t="s">
        <v>161</v>
      </c>
      <c r="B55" s="40">
        <v>95</v>
      </c>
      <c r="C55" s="41">
        <f>(B55/B$57)*100</f>
        <v>0.83774250440917108</v>
      </c>
      <c r="D55" s="41"/>
      <c r="E55" s="42">
        <v>2096383</v>
      </c>
      <c r="F55" s="41">
        <f>(E55/E$57)*100</f>
        <v>0.24003868203661635</v>
      </c>
      <c r="G55" s="43"/>
      <c r="H55" s="60">
        <v>19280.16</v>
      </c>
      <c r="I55"/>
      <c r="J55"/>
      <c r="K55"/>
    </row>
    <row r="56" spans="1:11" s="47" customFormat="1" x14ac:dyDescent="0.25">
      <c r="A56" s="34"/>
      <c r="B56" s="40"/>
      <c r="C56" s="48"/>
      <c r="D56" s="48"/>
      <c r="E56" s="49"/>
      <c r="F56" s="48"/>
      <c r="G56" s="43"/>
      <c r="H56" s="59"/>
      <c r="I56"/>
      <c r="J56"/>
      <c r="K56"/>
    </row>
    <row r="57" spans="1:11" s="47" customFormat="1" x14ac:dyDescent="0.25">
      <c r="A57" s="50" t="s">
        <v>0</v>
      </c>
      <c r="B57" s="51">
        <f>B10+B17+B19+B35+B41+B46+B52</f>
        <v>11340</v>
      </c>
      <c r="C57" s="52">
        <f>C10+C17+C19+C35+C41+C46+C52</f>
        <v>100</v>
      </c>
      <c r="D57" s="52" t="s">
        <v>11</v>
      </c>
      <c r="E57" s="53">
        <f>E10+E17+E19+E35+E41+E46+E52</f>
        <v>873352154</v>
      </c>
      <c r="F57" s="52">
        <f>F10+F17+F19+F35+F41+F46+F52</f>
        <v>100.00000000000001</v>
      </c>
      <c r="G57" s="54" t="s">
        <v>11</v>
      </c>
      <c r="H57" s="64">
        <v>28004.240000000002</v>
      </c>
      <c r="I57"/>
      <c r="J57"/>
      <c r="K57"/>
    </row>
    <row r="59" spans="1:11" x14ac:dyDescent="0.25">
      <c r="A59" s="70"/>
    </row>
    <row r="60" spans="1:11" x14ac:dyDescent="0.25">
      <c r="F60" s="56"/>
    </row>
  </sheetData>
  <mergeCells count="5">
    <mergeCell ref="A1:H1"/>
    <mergeCell ref="A2:H2"/>
    <mergeCell ref="A4:H4"/>
    <mergeCell ref="A5:H5"/>
    <mergeCell ref="A6:G6"/>
  </mergeCells>
  <printOptions horizontalCentered="1"/>
  <pageMargins left="0.7" right="0.7" top="0.75" bottom="0.75" header="0.3" footer="0.3"/>
  <pageSetup scale="7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G47"/>
  <sheetViews>
    <sheetView showGridLines="0" zoomScaleNormal="100" workbookViewId="0">
      <selection sqref="A1:G1"/>
    </sheetView>
  </sheetViews>
  <sheetFormatPr defaultRowHeight="15" x14ac:dyDescent="0.25"/>
  <cols>
    <col min="1" max="1" width="22.140625" customWidth="1"/>
    <col min="2" max="2" width="12.42578125" customWidth="1"/>
    <col min="3" max="3" width="10.5703125" customWidth="1"/>
    <col min="4" max="4" width="12.42578125" customWidth="1"/>
    <col min="5" max="5" width="10.5703125" customWidth="1"/>
    <col min="6" max="6" width="12.42578125" customWidth="1"/>
    <col min="7" max="7" width="10.5703125" customWidth="1"/>
  </cols>
  <sheetData>
    <row r="1" spans="1:7" ht="18" x14ac:dyDescent="0.25">
      <c r="A1" s="254" t="s">
        <v>8</v>
      </c>
      <c r="B1" s="254"/>
      <c r="C1" s="254"/>
      <c r="D1" s="254"/>
      <c r="E1" s="254"/>
      <c r="F1" s="254"/>
      <c r="G1" s="254"/>
    </row>
    <row r="2" spans="1:7" ht="18" x14ac:dyDescent="0.25">
      <c r="A2" s="254" t="s">
        <v>193</v>
      </c>
      <c r="B2" s="254"/>
      <c r="C2" s="254"/>
      <c r="D2" s="254"/>
      <c r="E2" s="254"/>
      <c r="F2" s="254"/>
      <c r="G2" s="254"/>
    </row>
    <row r="3" spans="1:7" x14ac:dyDescent="0.25">
      <c r="A3" s="5"/>
      <c r="B3" s="5"/>
      <c r="C3" s="5"/>
    </row>
    <row r="4" spans="1:7" ht="18" x14ac:dyDescent="0.25">
      <c r="A4" s="254" t="s">
        <v>128</v>
      </c>
      <c r="B4" s="254"/>
      <c r="C4" s="254"/>
      <c r="D4" s="254"/>
      <c r="E4" s="254"/>
      <c r="F4" s="254"/>
      <c r="G4" s="254"/>
    </row>
    <row r="5" spans="1:7" ht="18" x14ac:dyDescent="0.25">
      <c r="A5" s="254" t="s">
        <v>114</v>
      </c>
      <c r="B5" s="254"/>
      <c r="C5" s="254"/>
      <c r="D5" s="254"/>
      <c r="E5" s="254"/>
      <c r="F5" s="254"/>
      <c r="G5" s="254"/>
    </row>
    <row r="6" spans="1:7" ht="18" x14ac:dyDescent="0.25">
      <c r="A6" s="82"/>
      <c r="B6" s="82"/>
      <c r="C6" s="82"/>
      <c r="D6" s="82"/>
      <c r="E6" s="82"/>
      <c r="F6" s="82"/>
      <c r="G6" s="82"/>
    </row>
    <row r="7" spans="1:7" ht="18" x14ac:dyDescent="0.25">
      <c r="A7" s="98"/>
      <c r="B7" s="260" t="s">
        <v>157</v>
      </c>
      <c r="C7" s="261"/>
      <c r="D7" s="261"/>
      <c r="E7" s="261"/>
      <c r="F7" s="261"/>
      <c r="G7" s="262"/>
    </row>
    <row r="8" spans="1:7" x14ac:dyDescent="0.25">
      <c r="A8" s="99"/>
      <c r="B8" s="258" t="s">
        <v>91</v>
      </c>
      <c r="C8" s="259"/>
      <c r="D8" s="258" t="s">
        <v>92</v>
      </c>
      <c r="E8" s="259"/>
      <c r="F8" s="258" t="s">
        <v>93</v>
      </c>
      <c r="G8" s="259"/>
    </row>
    <row r="9" spans="1:7" ht="33.75" customHeight="1" x14ac:dyDescent="0.25">
      <c r="A9" s="72" t="s">
        <v>63</v>
      </c>
      <c r="B9" s="100" t="s">
        <v>62</v>
      </c>
      <c r="C9" s="101" t="s">
        <v>137</v>
      </c>
      <c r="D9" s="100" t="s">
        <v>62</v>
      </c>
      <c r="E9" s="101" t="s">
        <v>137</v>
      </c>
      <c r="F9" s="100" t="s">
        <v>62</v>
      </c>
      <c r="G9" s="101" t="s">
        <v>137</v>
      </c>
    </row>
    <row r="10" spans="1:7" x14ac:dyDescent="0.25">
      <c r="A10" s="25"/>
      <c r="B10" s="102"/>
      <c r="C10" s="103"/>
      <c r="D10" s="102"/>
      <c r="E10" s="103"/>
      <c r="F10" s="102"/>
      <c r="G10" s="103"/>
    </row>
    <row r="11" spans="1:7" x14ac:dyDescent="0.25">
      <c r="A11" s="25" t="s">
        <v>143</v>
      </c>
      <c r="B11" s="105">
        <v>388</v>
      </c>
      <c r="C11" s="106">
        <v>2778933</v>
      </c>
      <c r="D11" s="105">
        <v>167</v>
      </c>
      <c r="E11" s="106">
        <v>2244585</v>
      </c>
      <c r="F11" s="105">
        <v>171</v>
      </c>
      <c r="G11" s="106">
        <v>3532433</v>
      </c>
    </row>
    <row r="12" spans="1:7" x14ac:dyDescent="0.25">
      <c r="A12" s="25" t="s">
        <v>72</v>
      </c>
      <c r="B12" s="111">
        <v>89</v>
      </c>
      <c r="C12" s="107">
        <v>593369</v>
      </c>
      <c r="D12" s="111">
        <v>52</v>
      </c>
      <c r="E12" s="107">
        <v>623223</v>
      </c>
      <c r="F12" s="111">
        <v>26</v>
      </c>
      <c r="G12" s="107">
        <v>528167</v>
      </c>
    </row>
    <row r="13" spans="1:7" x14ac:dyDescent="0.25">
      <c r="A13" s="25" t="s">
        <v>73</v>
      </c>
      <c r="B13" s="105">
        <v>1307</v>
      </c>
      <c r="C13" s="107">
        <v>7580458</v>
      </c>
      <c r="D13" s="105">
        <v>546</v>
      </c>
      <c r="E13" s="107">
        <v>5969631</v>
      </c>
      <c r="F13" s="105">
        <v>403</v>
      </c>
      <c r="G13" s="107">
        <v>7789511</v>
      </c>
    </row>
    <row r="14" spans="1:7" x14ac:dyDescent="0.25">
      <c r="A14" s="25" t="s">
        <v>74</v>
      </c>
      <c r="B14" s="111">
        <v>219</v>
      </c>
      <c r="C14" s="107">
        <v>1373240</v>
      </c>
      <c r="D14" s="111">
        <v>87</v>
      </c>
      <c r="E14" s="107">
        <v>1348101</v>
      </c>
      <c r="F14" s="111">
        <v>49</v>
      </c>
      <c r="G14" s="107">
        <v>988069</v>
      </c>
    </row>
    <row r="15" spans="1:7" x14ac:dyDescent="0.25">
      <c r="A15" s="25" t="s">
        <v>75</v>
      </c>
      <c r="B15" s="105">
        <v>587</v>
      </c>
      <c r="C15" s="107">
        <v>3955101</v>
      </c>
      <c r="D15" s="105">
        <v>224</v>
      </c>
      <c r="E15" s="107">
        <v>2658089</v>
      </c>
      <c r="F15" s="105">
        <v>191</v>
      </c>
      <c r="G15" s="107">
        <v>3765348</v>
      </c>
    </row>
    <row r="16" spans="1:7" x14ac:dyDescent="0.25">
      <c r="A16" s="25" t="s">
        <v>76</v>
      </c>
      <c r="B16" s="111">
        <v>100</v>
      </c>
      <c r="C16" s="107">
        <v>752687</v>
      </c>
      <c r="D16" s="111">
        <v>42</v>
      </c>
      <c r="E16" s="107">
        <v>598927</v>
      </c>
      <c r="F16" s="111">
        <v>35</v>
      </c>
      <c r="G16" s="107">
        <v>708333</v>
      </c>
    </row>
    <row r="17" spans="1:7" x14ac:dyDescent="0.25">
      <c r="A17" s="25" t="s">
        <v>77</v>
      </c>
      <c r="B17" s="111">
        <v>71</v>
      </c>
      <c r="C17" s="107">
        <v>494475</v>
      </c>
      <c r="D17" s="111">
        <v>31</v>
      </c>
      <c r="E17" s="107">
        <v>397112</v>
      </c>
      <c r="F17" s="111">
        <v>25</v>
      </c>
      <c r="G17" s="107">
        <v>487340</v>
      </c>
    </row>
    <row r="18" spans="1:7" x14ac:dyDescent="0.25">
      <c r="A18" s="25"/>
      <c r="B18" s="111"/>
      <c r="C18" s="151"/>
      <c r="D18" s="111"/>
      <c r="E18" s="151"/>
      <c r="F18" s="111"/>
      <c r="G18" s="151"/>
    </row>
    <row r="19" spans="1:7" x14ac:dyDescent="0.25">
      <c r="A19" s="72" t="s">
        <v>0</v>
      </c>
      <c r="B19" s="129">
        <f t="shared" ref="B19:G19" si="0">SUM(B11:B17)</f>
        <v>2761</v>
      </c>
      <c r="C19" s="152">
        <f t="shared" si="0"/>
        <v>17528263</v>
      </c>
      <c r="D19" s="129">
        <f t="shared" si="0"/>
        <v>1149</v>
      </c>
      <c r="E19" s="152">
        <f t="shared" si="0"/>
        <v>13839668</v>
      </c>
      <c r="F19" s="129">
        <f t="shared" si="0"/>
        <v>900</v>
      </c>
      <c r="G19" s="152">
        <f t="shared" si="0"/>
        <v>17799201</v>
      </c>
    </row>
    <row r="21" spans="1:7" ht="18" x14ac:dyDescent="0.25">
      <c r="A21" s="98"/>
      <c r="B21" s="260" t="s">
        <v>157</v>
      </c>
      <c r="C21" s="261"/>
      <c r="D21" s="261"/>
      <c r="E21" s="261"/>
      <c r="F21" s="261"/>
      <c r="G21" s="262"/>
    </row>
    <row r="22" spans="1:7" x14ac:dyDescent="0.25">
      <c r="A22" s="99"/>
      <c r="B22" s="258" t="s">
        <v>59</v>
      </c>
      <c r="C22" s="259"/>
      <c r="D22" s="258" t="s">
        <v>51</v>
      </c>
      <c r="E22" s="259"/>
      <c r="F22" s="258" t="s">
        <v>94</v>
      </c>
      <c r="G22" s="259"/>
    </row>
    <row r="23" spans="1:7" ht="30" x14ac:dyDescent="0.25">
      <c r="A23" s="72" t="s">
        <v>63</v>
      </c>
      <c r="B23" s="100" t="s">
        <v>62</v>
      </c>
      <c r="C23" s="101" t="s">
        <v>137</v>
      </c>
      <c r="D23" s="100" t="s">
        <v>62</v>
      </c>
      <c r="E23" s="101" t="s">
        <v>137</v>
      </c>
      <c r="F23" s="100" t="s">
        <v>62</v>
      </c>
      <c r="G23" s="101" t="s">
        <v>137</v>
      </c>
    </row>
    <row r="24" spans="1:7" x14ac:dyDescent="0.25">
      <c r="A24" s="25"/>
      <c r="B24" s="102"/>
      <c r="C24" s="103"/>
      <c r="D24" s="102"/>
      <c r="E24" s="103"/>
      <c r="F24" s="102"/>
      <c r="G24" s="103"/>
    </row>
    <row r="25" spans="1:7" x14ac:dyDescent="0.25">
      <c r="A25" s="25" t="s">
        <v>143</v>
      </c>
      <c r="B25" s="105">
        <v>133</v>
      </c>
      <c r="C25" s="106">
        <v>3366564</v>
      </c>
      <c r="D25" s="105">
        <v>107</v>
      </c>
      <c r="E25" s="106">
        <v>3145418</v>
      </c>
      <c r="F25" s="105">
        <v>191</v>
      </c>
      <c r="G25" s="106">
        <v>6662967</v>
      </c>
    </row>
    <row r="26" spans="1:7" x14ac:dyDescent="0.25">
      <c r="A26" s="25" t="s">
        <v>72</v>
      </c>
      <c r="B26" s="111">
        <v>36</v>
      </c>
      <c r="C26" s="107">
        <v>908275</v>
      </c>
      <c r="D26" s="111">
        <v>17</v>
      </c>
      <c r="E26" s="107">
        <v>497695</v>
      </c>
      <c r="F26" s="111">
        <v>40</v>
      </c>
      <c r="G26" s="107">
        <v>1387407</v>
      </c>
    </row>
    <row r="27" spans="1:7" x14ac:dyDescent="0.25">
      <c r="A27" s="25" t="s">
        <v>73</v>
      </c>
      <c r="B27" s="105">
        <v>295</v>
      </c>
      <c r="C27" s="107">
        <v>7472720</v>
      </c>
      <c r="D27" s="105">
        <v>250</v>
      </c>
      <c r="E27" s="107">
        <v>7307995</v>
      </c>
      <c r="F27" s="105">
        <v>330</v>
      </c>
      <c r="G27" s="107">
        <v>11446734</v>
      </c>
    </row>
    <row r="28" spans="1:7" x14ac:dyDescent="0.25">
      <c r="A28" s="25" t="s">
        <v>74</v>
      </c>
      <c r="B28" s="111">
        <v>42</v>
      </c>
      <c r="C28" s="107">
        <v>1067105</v>
      </c>
      <c r="D28" s="111">
        <v>29</v>
      </c>
      <c r="E28" s="107">
        <v>848941</v>
      </c>
      <c r="F28" s="111">
        <v>79</v>
      </c>
      <c r="G28" s="107">
        <v>2818558</v>
      </c>
    </row>
    <row r="29" spans="1:7" x14ac:dyDescent="0.25">
      <c r="A29" s="25" t="s">
        <v>75</v>
      </c>
      <c r="B29" s="105">
        <v>153</v>
      </c>
      <c r="C29" s="107">
        <v>3840471</v>
      </c>
      <c r="D29" s="105">
        <v>128</v>
      </c>
      <c r="E29" s="107">
        <v>3731778</v>
      </c>
      <c r="F29" s="105">
        <v>200</v>
      </c>
      <c r="G29" s="107">
        <v>7025230</v>
      </c>
    </row>
    <row r="30" spans="1:7" x14ac:dyDescent="0.25">
      <c r="A30" s="25" t="s">
        <v>76</v>
      </c>
      <c r="B30" s="111">
        <v>36</v>
      </c>
      <c r="C30" s="107">
        <v>883635</v>
      </c>
      <c r="D30" s="111">
        <v>27</v>
      </c>
      <c r="E30" s="107">
        <v>788944</v>
      </c>
      <c r="F30" s="111">
        <v>35</v>
      </c>
      <c r="G30" s="107">
        <v>1202323</v>
      </c>
    </row>
    <row r="31" spans="1:7" x14ac:dyDescent="0.25">
      <c r="A31" s="25" t="s">
        <v>77</v>
      </c>
      <c r="B31" s="111">
        <v>62</v>
      </c>
      <c r="C31" s="107">
        <v>1543602</v>
      </c>
      <c r="D31" s="111">
        <v>10</v>
      </c>
      <c r="E31" s="107">
        <v>295675</v>
      </c>
      <c r="F31" s="111">
        <v>23</v>
      </c>
      <c r="G31" s="107">
        <v>795397</v>
      </c>
    </row>
    <row r="32" spans="1:7" x14ac:dyDescent="0.25">
      <c r="A32" s="25"/>
      <c r="B32" s="111"/>
      <c r="C32" s="151"/>
      <c r="D32" s="111"/>
      <c r="E32" s="151"/>
      <c r="F32" s="111"/>
      <c r="G32" s="151"/>
    </row>
    <row r="33" spans="1:7" x14ac:dyDescent="0.25">
      <c r="A33" s="72" t="s">
        <v>0</v>
      </c>
      <c r="B33" s="129">
        <f t="shared" ref="B33:G33" si="1">SUM(B25:B31)</f>
        <v>757</v>
      </c>
      <c r="C33" s="152">
        <f t="shared" si="1"/>
        <v>19082372</v>
      </c>
      <c r="D33" s="129">
        <f t="shared" si="1"/>
        <v>568</v>
      </c>
      <c r="E33" s="152">
        <f t="shared" si="1"/>
        <v>16616446</v>
      </c>
      <c r="F33" s="129">
        <f t="shared" si="1"/>
        <v>898</v>
      </c>
      <c r="G33" s="152">
        <f t="shared" si="1"/>
        <v>31338616</v>
      </c>
    </row>
    <row r="35" spans="1:7" ht="18" x14ac:dyDescent="0.25">
      <c r="A35" s="98"/>
      <c r="B35" s="260" t="s">
        <v>157</v>
      </c>
      <c r="C35" s="261"/>
      <c r="D35" s="261"/>
      <c r="E35" s="261"/>
      <c r="F35" s="261"/>
      <c r="G35" s="262"/>
    </row>
    <row r="36" spans="1:7" x14ac:dyDescent="0.25">
      <c r="A36" s="99"/>
      <c r="B36" s="258" t="s">
        <v>107</v>
      </c>
      <c r="C36" s="259"/>
      <c r="D36" s="258" t="s">
        <v>96</v>
      </c>
      <c r="E36" s="259"/>
      <c r="F36" s="258" t="s">
        <v>97</v>
      </c>
      <c r="G36" s="259"/>
    </row>
    <row r="37" spans="1:7" ht="30" x14ac:dyDescent="0.25">
      <c r="A37" s="72" t="s">
        <v>63</v>
      </c>
      <c r="B37" s="100" t="s">
        <v>62</v>
      </c>
      <c r="C37" s="101" t="s">
        <v>137</v>
      </c>
      <c r="D37" s="100" t="s">
        <v>62</v>
      </c>
      <c r="E37" s="101" t="s">
        <v>137</v>
      </c>
      <c r="F37" s="100" t="s">
        <v>62</v>
      </c>
      <c r="G37" s="101" t="s">
        <v>137</v>
      </c>
    </row>
    <row r="38" spans="1:7" x14ac:dyDescent="0.25">
      <c r="A38" s="25"/>
      <c r="B38" s="102"/>
      <c r="C38" s="103"/>
      <c r="D38" s="102"/>
      <c r="E38" s="103"/>
      <c r="F38" s="102"/>
      <c r="G38" s="103"/>
    </row>
    <row r="39" spans="1:7" x14ac:dyDescent="0.25">
      <c r="A39" s="25" t="s">
        <v>143</v>
      </c>
      <c r="B39" s="105">
        <v>477</v>
      </c>
      <c r="C39" s="106">
        <v>26514517</v>
      </c>
      <c r="D39" s="105">
        <v>700</v>
      </c>
      <c r="E39" s="106">
        <v>186113909</v>
      </c>
      <c r="F39" s="105">
        <f>B11+D11+F11+B25+D25+F25+B39+D39</f>
        <v>2334</v>
      </c>
      <c r="G39" s="106">
        <f>C11+E11+G11+C25+E25+G25+C39+E39</f>
        <v>234359326</v>
      </c>
    </row>
    <row r="40" spans="1:7" x14ac:dyDescent="0.25">
      <c r="A40" s="25" t="s">
        <v>72</v>
      </c>
      <c r="B40" s="111">
        <v>112</v>
      </c>
      <c r="C40" s="107">
        <v>6206632</v>
      </c>
      <c r="D40" s="111">
        <v>112</v>
      </c>
      <c r="E40" s="107">
        <v>30541805</v>
      </c>
      <c r="F40" s="105">
        <f t="shared" ref="F40:G45" si="2">B12+D12+F12+B26+D26+F26+B40+D40</f>
        <v>484</v>
      </c>
      <c r="G40" s="107">
        <f t="shared" si="2"/>
        <v>41286573</v>
      </c>
    </row>
    <row r="41" spans="1:7" x14ac:dyDescent="0.25">
      <c r="A41" s="25" t="s">
        <v>73</v>
      </c>
      <c r="B41" s="105">
        <v>634</v>
      </c>
      <c r="C41" s="107">
        <v>34189293</v>
      </c>
      <c r="D41" s="105">
        <v>687</v>
      </c>
      <c r="E41" s="107">
        <v>198116386</v>
      </c>
      <c r="F41" s="105">
        <f t="shared" si="2"/>
        <v>4452</v>
      </c>
      <c r="G41" s="107">
        <f t="shared" si="2"/>
        <v>279872728</v>
      </c>
    </row>
    <row r="42" spans="1:7" x14ac:dyDescent="0.25">
      <c r="A42" s="25" t="s">
        <v>74</v>
      </c>
      <c r="B42" s="111">
        <v>164</v>
      </c>
      <c r="C42" s="107">
        <v>9375026</v>
      </c>
      <c r="D42" s="111">
        <v>223</v>
      </c>
      <c r="E42" s="107">
        <v>78063951</v>
      </c>
      <c r="F42" s="105">
        <f t="shared" si="2"/>
        <v>892</v>
      </c>
      <c r="G42" s="107">
        <f t="shared" si="2"/>
        <v>95882991</v>
      </c>
    </row>
    <row r="43" spans="1:7" x14ac:dyDescent="0.25">
      <c r="A43" s="25" t="s">
        <v>75</v>
      </c>
      <c r="B43" s="105">
        <v>471</v>
      </c>
      <c r="C43" s="107">
        <v>25792672</v>
      </c>
      <c r="D43" s="105">
        <v>519</v>
      </c>
      <c r="E43" s="107">
        <v>126626193</v>
      </c>
      <c r="F43" s="105">
        <f t="shared" si="2"/>
        <v>2473</v>
      </c>
      <c r="G43" s="107">
        <f t="shared" si="2"/>
        <v>177394882</v>
      </c>
    </row>
    <row r="44" spans="1:7" x14ac:dyDescent="0.25">
      <c r="A44" s="25" t="s">
        <v>76</v>
      </c>
      <c r="B44" s="111">
        <v>74</v>
      </c>
      <c r="C44" s="107">
        <v>4068392</v>
      </c>
      <c r="D44" s="111">
        <v>94</v>
      </c>
      <c r="E44" s="107">
        <v>26213211</v>
      </c>
      <c r="F44" s="105">
        <f t="shared" si="2"/>
        <v>443</v>
      </c>
      <c r="G44" s="107">
        <f t="shared" si="2"/>
        <v>35216452</v>
      </c>
    </row>
    <row r="45" spans="1:7" x14ac:dyDescent="0.25">
      <c r="A45" s="25" t="s">
        <v>77</v>
      </c>
      <c r="B45" s="111">
        <v>21</v>
      </c>
      <c r="C45" s="107">
        <v>1132014</v>
      </c>
      <c r="D45" s="111">
        <v>19</v>
      </c>
      <c r="E45" s="107">
        <v>4193585</v>
      </c>
      <c r="F45" s="105">
        <f t="shared" si="2"/>
        <v>262</v>
      </c>
      <c r="G45" s="107">
        <f t="shared" si="2"/>
        <v>9339200</v>
      </c>
    </row>
    <row r="46" spans="1:7" x14ac:dyDescent="0.25">
      <c r="A46" s="25"/>
      <c r="B46" s="111"/>
      <c r="C46" s="151"/>
      <c r="D46" s="111"/>
      <c r="E46" s="151"/>
      <c r="F46" s="111"/>
      <c r="G46" s="151"/>
    </row>
    <row r="47" spans="1:7" x14ac:dyDescent="0.25">
      <c r="A47" s="72" t="s">
        <v>0</v>
      </c>
      <c r="B47" s="129">
        <f t="shared" ref="B47:G47" si="3">SUM(B39:B45)</f>
        <v>1953</v>
      </c>
      <c r="C47" s="152">
        <f t="shared" si="3"/>
        <v>107278546</v>
      </c>
      <c r="D47" s="129">
        <f t="shared" si="3"/>
        <v>2354</v>
      </c>
      <c r="E47" s="152">
        <f t="shared" si="3"/>
        <v>649869040</v>
      </c>
      <c r="F47" s="129">
        <f t="shared" si="3"/>
        <v>11340</v>
      </c>
      <c r="G47" s="152">
        <f t="shared" si="3"/>
        <v>873352152</v>
      </c>
    </row>
  </sheetData>
  <mergeCells count="16">
    <mergeCell ref="B7:G7"/>
    <mergeCell ref="B21:G21"/>
    <mergeCell ref="B35:G35"/>
    <mergeCell ref="D22:E22"/>
    <mergeCell ref="A1:G1"/>
    <mergeCell ref="A2:G2"/>
    <mergeCell ref="A4:G4"/>
    <mergeCell ref="A5:G5"/>
    <mergeCell ref="F22:G22"/>
    <mergeCell ref="B36:C36"/>
    <mergeCell ref="D36:E36"/>
    <mergeCell ref="F36:G36"/>
    <mergeCell ref="B8:C8"/>
    <mergeCell ref="D8:E8"/>
    <mergeCell ref="F8:G8"/>
    <mergeCell ref="B22:C22"/>
  </mergeCells>
  <printOptions horizontalCentered="1"/>
  <pageMargins left="0.7" right="0.7" top="0.75" bottom="0.75" header="0.3" footer="0.3"/>
  <pageSetup scale="90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H85"/>
  <sheetViews>
    <sheetView showGridLines="0" zoomScaleNormal="100" workbookViewId="0">
      <selection sqref="A1:H1"/>
    </sheetView>
  </sheetViews>
  <sheetFormatPr defaultRowHeight="15" x14ac:dyDescent="0.25"/>
  <cols>
    <col min="1" max="1" width="20.7109375" customWidth="1"/>
    <col min="2" max="2" width="11.85546875" style="4" customWidth="1"/>
    <col min="3" max="3" width="11" style="4" customWidth="1"/>
    <col min="4" max="4" width="2.140625" style="4" customWidth="1"/>
    <col min="5" max="5" width="14.7109375" style="4" customWidth="1"/>
    <col min="6" max="6" width="11" style="4" customWidth="1"/>
    <col min="7" max="7" width="2.42578125" customWidth="1"/>
    <col min="8" max="8" width="14.5703125" customWidth="1"/>
  </cols>
  <sheetData>
    <row r="1" spans="1:8" ht="18" x14ac:dyDescent="0.25">
      <c r="A1" s="254" t="s">
        <v>8</v>
      </c>
      <c r="B1" s="254"/>
      <c r="C1" s="254"/>
      <c r="D1" s="254"/>
      <c r="E1" s="254"/>
      <c r="F1" s="254"/>
      <c r="G1" s="254"/>
      <c r="H1" s="254"/>
    </row>
    <row r="2" spans="1:8" ht="18" x14ac:dyDescent="0.25">
      <c r="A2" s="254" t="s">
        <v>193</v>
      </c>
      <c r="B2" s="254"/>
      <c r="C2" s="254"/>
      <c r="D2" s="254"/>
      <c r="E2" s="254"/>
      <c r="F2" s="254"/>
      <c r="G2" s="254"/>
      <c r="H2" s="254"/>
    </row>
    <row r="3" spans="1:8" ht="18" x14ac:dyDescent="0.25">
      <c r="A3" s="82"/>
      <c r="B3" s="82"/>
      <c r="C3" s="82"/>
      <c r="D3" s="82"/>
      <c r="E3" s="82"/>
      <c r="F3" s="82"/>
      <c r="G3" s="82"/>
      <c r="H3" s="82"/>
    </row>
    <row r="4" spans="1:8" ht="18" x14ac:dyDescent="0.25">
      <c r="A4" s="254" t="s">
        <v>129</v>
      </c>
      <c r="B4" s="254"/>
      <c r="C4" s="254"/>
      <c r="D4" s="254"/>
      <c r="E4" s="254"/>
      <c r="F4" s="254"/>
      <c r="G4" s="254"/>
      <c r="H4" s="254"/>
    </row>
    <row r="5" spans="1:8" ht="18" x14ac:dyDescent="0.25">
      <c r="A5" s="254" t="s">
        <v>81</v>
      </c>
      <c r="B5" s="254"/>
      <c r="C5" s="254"/>
      <c r="D5" s="254"/>
      <c r="E5" s="254"/>
      <c r="F5" s="254"/>
      <c r="G5" s="254"/>
      <c r="H5" s="254"/>
    </row>
    <row r="6" spans="1:8" ht="15.75" x14ac:dyDescent="0.25">
      <c r="A6" s="212"/>
      <c r="B6" s="212"/>
      <c r="C6" s="212"/>
      <c r="D6" s="212"/>
      <c r="E6" s="212"/>
      <c r="F6" s="212"/>
      <c r="G6" s="212"/>
      <c r="H6" s="212"/>
    </row>
    <row r="7" spans="1:8" ht="30" customHeight="1" x14ac:dyDescent="0.25">
      <c r="A7" s="8"/>
      <c r="B7" s="17"/>
      <c r="C7" s="156" t="s">
        <v>136</v>
      </c>
      <c r="D7" s="69"/>
      <c r="E7" s="161" t="s">
        <v>10</v>
      </c>
      <c r="F7" s="156" t="s">
        <v>136</v>
      </c>
      <c r="G7" s="13"/>
      <c r="H7" s="264" t="s">
        <v>152</v>
      </c>
    </row>
    <row r="8" spans="1:8" ht="15" customHeight="1" x14ac:dyDescent="0.25">
      <c r="A8" s="14" t="s">
        <v>79</v>
      </c>
      <c r="B8" s="6" t="s">
        <v>62</v>
      </c>
      <c r="C8" s="153" t="s">
        <v>97</v>
      </c>
      <c r="D8" s="67"/>
      <c r="E8" s="162" t="s">
        <v>64</v>
      </c>
      <c r="F8" s="153" t="s">
        <v>97</v>
      </c>
      <c r="G8" s="15"/>
      <c r="H8" s="265"/>
    </row>
    <row r="9" spans="1:8" ht="14.25" customHeight="1" x14ac:dyDescent="0.25">
      <c r="A9" s="16"/>
      <c r="B9" s="26"/>
      <c r="C9" s="27"/>
      <c r="D9" s="28"/>
      <c r="E9" s="29"/>
      <c r="F9" s="27"/>
      <c r="G9" s="30"/>
      <c r="H9" s="31"/>
    </row>
    <row r="10" spans="1:8" s="93" customFormat="1" ht="12.95" customHeight="1" x14ac:dyDescent="0.2">
      <c r="A10" s="84">
        <v>10001</v>
      </c>
      <c r="B10" s="85">
        <v>703</v>
      </c>
      <c r="C10" s="86">
        <f t="shared" ref="C10:C42" si="0">(B10/B$84)*100</f>
        <v>6.1992945326278655</v>
      </c>
      <c r="D10" s="87" t="s">
        <v>11</v>
      </c>
      <c r="E10" s="88">
        <v>58586844</v>
      </c>
      <c r="F10" s="86">
        <f t="shared" ref="F10:F42" si="1">(E10/E$84)*100</f>
        <v>6.70827270911479</v>
      </c>
      <c r="G10" s="89" t="s">
        <v>11</v>
      </c>
      <c r="H10" s="90">
        <v>26140.13</v>
      </c>
    </row>
    <row r="11" spans="1:8" s="93" customFormat="1" ht="12.95" customHeight="1" x14ac:dyDescent="0.2">
      <c r="A11" s="84">
        <v>10002</v>
      </c>
      <c r="B11" s="85">
        <v>79</v>
      </c>
      <c r="C11" s="86">
        <f t="shared" si="0"/>
        <v>0.69664902998236333</v>
      </c>
      <c r="D11" s="87"/>
      <c r="E11" s="91">
        <v>2856425</v>
      </c>
      <c r="F11" s="86">
        <f t="shared" si="1"/>
        <v>0.32706451764381123</v>
      </c>
      <c r="G11" s="89"/>
      <c r="H11" s="92">
        <v>17178.37</v>
      </c>
    </row>
    <row r="12" spans="1:8" s="93" customFormat="1" ht="12.95" customHeight="1" x14ac:dyDescent="0.2">
      <c r="A12" s="84">
        <v>10003</v>
      </c>
      <c r="B12" s="85">
        <v>351</v>
      </c>
      <c r="C12" s="86">
        <f t="shared" si="0"/>
        <v>3.0952380952380953</v>
      </c>
      <c r="D12" s="87"/>
      <c r="E12" s="91">
        <v>21080022</v>
      </c>
      <c r="F12" s="86">
        <f t="shared" si="1"/>
        <v>2.4136909694288939</v>
      </c>
      <c r="G12" s="89"/>
      <c r="H12" s="92">
        <v>25542.31</v>
      </c>
    </row>
    <row r="13" spans="1:8" s="93" customFormat="1" ht="12.95" customHeight="1" x14ac:dyDescent="0.2">
      <c r="A13" s="84">
        <v>10004</v>
      </c>
      <c r="B13" s="85">
        <v>193</v>
      </c>
      <c r="C13" s="86">
        <f t="shared" si="0"/>
        <v>1.7019400352733687</v>
      </c>
      <c r="D13" s="87"/>
      <c r="E13" s="91">
        <v>12383964</v>
      </c>
      <c r="F13" s="86">
        <f t="shared" si="1"/>
        <v>1.4179805918861246</v>
      </c>
      <c r="G13" s="89"/>
      <c r="H13" s="92">
        <v>27449.06</v>
      </c>
    </row>
    <row r="14" spans="1:8" s="93" customFormat="1" ht="12.95" customHeight="1" x14ac:dyDescent="0.2">
      <c r="A14" s="84">
        <v>10005</v>
      </c>
      <c r="B14" s="85">
        <v>192</v>
      </c>
      <c r="C14" s="86">
        <f t="shared" si="0"/>
        <v>1.6931216931216932</v>
      </c>
      <c r="D14" s="87"/>
      <c r="E14" s="91">
        <v>13610306</v>
      </c>
      <c r="F14" s="86">
        <f t="shared" si="1"/>
        <v>1.5583984060056435</v>
      </c>
      <c r="G14" s="89"/>
      <c r="H14" s="92">
        <v>29371.62</v>
      </c>
    </row>
    <row r="15" spans="1:8" s="93" customFormat="1" ht="12.95" customHeight="1" x14ac:dyDescent="0.2">
      <c r="A15" s="84">
        <v>10006</v>
      </c>
      <c r="B15" s="85">
        <v>108</v>
      </c>
      <c r="C15" s="86">
        <f t="shared" si="0"/>
        <v>0.95238095238095244</v>
      </c>
      <c r="D15" s="87"/>
      <c r="E15" s="91">
        <v>4995046</v>
      </c>
      <c r="F15" s="86">
        <f t="shared" si="1"/>
        <v>0.57193950851104047</v>
      </c>
      <c r="G15" s="89"/>
      <c r="H15" s="92">
        <v>19994.05</v>
      </c>
    </row>
    <row r="16" spans="1:8" s="93" customFormat="1" ht="12.95" customHeight="1" x14ac:dyDescent="0.2">
      <c r="A16" s="84">
        <v>10007</v>
      </c>
      <c r="B16" s="85">
        <v>121</v>
      </c>
      <c r="C16" s="86">
        <f t="shared" si="0"/>
        <v>1.0670194003527338</v>
      </c>
      <c r="D16" s="87"/>
      <c r="E16" s="91">
        <v>8999328</v>
      </c>
      <c r="F16" s="86">
        <f t="shared" si="1"/>
        <v>1.0304352018479199</v>
      </c>
      <c r="G16" s="89"/>
      <c r="H16" s="92">
        <v>29729.05</v>
      </c>
    </row>
    <row r="17" spans="1:8" s="93" customFormat="1" ht="12.95" customHeight="1" x14ac:dyDescent="0.2">
      <c r="A17" s="84">
        <v>10009</v>
      </c>
      <c r="B17" s="85">
        <v>28</v>
      </c>
      <c r="C17" s="86">
        <f t="shared" si="0"/>
        <v>0.24691358024691357</v>
      </c>
      <c r="D17" s="87"/>
      <c r="E17" s="91">
        <v>849951</v>
      </c>
      <c r="F17" s="86">
        <f t="shared" si="1"/>
        <v>9.732053662738388E-2</v>
      </c>
      <c r="G17" s="89"/>
      <c r="H17" s="92">
        <v>25845.75</v>
      </c>
    </row>
    <row r="18" spans="1:8" s="93" customFormat="1" ht="12.95" customHeight="1" x14ac:dyDescent="0.2">
      <c r="A18" s="84">
        <v>10010</v>
      </c>
      <c r="B18" s="85">
        <v>382</v>
      </c>
      <c r="C18" s="86">
        <f t="shared" si="0"/>
        <v>3.3686067019400348</v>
      </c>
      <c r="D18" s="87"/>
      <c r="E18" s="91">
        <v>23017660</v>
      </c>
      <c r="F18" s="86">
        <f t="shared" si="1"/>
        <v>2.6355531355415418</v>
      </c>
      <c r="G18" s="89"/>
      <c r="H18" s="92">
        <v>24531.39</v>
      </c>
    </row>
    <row r="19" spans="1:8" s="93" customFormat="1" ht="12.95" customHeight="1" x14ac:dyDescent="0.2">
      <c r="A19" s="84">
        <v>10011</v>
      </c>
      <c r="B19" s="85">
        <v>418</v>
      </c>
      <c r="C19" s="86">
        <f t="shared" si="0"/>
        <v>3.6860670194003529</v>
      </c>
      <c r="D19" s="87"/>
      <c r="E19" s="91">
        <v>25623577</v>
      </c>
      <c r="F19" s="86">
        <f t="shared" si="1"/>
        <v>2.9339341490898785</v>
      </c>
      <c r="G19" s="89"/>
      <c r="H19" s="92">
        <v>25870.45</v>
      </c>
    </row>
    <row r="20" spans="1:8" s="93" customFormat="1" ht="12.95" customHeight="1" x14ac:dyDescent="0.2">
      <c r="A20" s="84">
        <v>10012</v>
      </c>
      <c r="B20" s="85">
        <v>439</v>
      </c>
      <c r="C20" s="86">
        <f t="shared" si="0"/>
        <v>3.871252204585538</v>
      </c>
      <c r="D20" s="87"/>
      <c r="E20" s="91">
        <v>20160731</v>
      </c>
      <c r="F20" s="86">
        <f t="shared" si="1"/>
        <v>2.3084309092175124</v>
      </c>
      <c r="G20" s="89"/>
      <c r="H20" s="92">
        <v>23060.99</v>
      </c>
    </row>
    <row r="21" spans="1:8" s="93" customFormat="1" ht="12.95" customHeight="1" x14ac:dyDescent="0.2">
      <c r="A21" s="84">
        <v>10013</v>
      </c>
      <c r="B21" s="85">
        <v>387</v>
      </c>
      <c r="C21" s="86">
        <f t="shared" si="0"/>
        <v>3.4126984126984126</v>
      </c>
      <c r="D21" s="87"/>
      <c r="E21" s="91">
        <v>22418136</v>
      </c>
      <c r="F21" s="86">
        <f t="shared" si="1"/>
        <v>2.5669068284003114</v>
      </c>
      <c r="G21" s="89"/>
      <c r="H21" s="92">
        <v>22403.32</v>
      </c>
    </row>
    <row r="22" spans="1:8" s="93" customFormat="1" ht="12.95" customHeight="1" x14ac:dyDescent="0.2">
      <c r="A22" s="84">
        <v>10014</v>
      </c>
      <c r="B22" s="85">
        <v>249</v>
      </c>
      <c r="C22" s="86">
        <f t="shared" si="0"/>
        <v>2.1957671957671958</v>
      </c>
      <c r="D22" s="87"/>
      <c r="E22" s="91">
        <v>17507830</v>
      </c>
      <c r="F22" s="86">
        <f t="shared" si="1"/>
        <v>2.0046701642577167</v>
      </c>
      <c r="G22" s="89"/>
      <c r="H22" s="92">
        <v>27022.2</v>
      </c>
    </row>
    <row r="23" spans="1:8" s="93" customFormat="1" ht="12.95" customHeight="1" x14ac:dyDescent="0.2">
      <c r="A23" s="84">
        <v>10016</v>
      </c>
      <c r="B23" s="85">
        <v>572</v>
      </c>
      <c r="C23" s="86">
        <f t="shared" si="0"/>
        <v>5.0440917107583774</v>
      </c>
      <c r="D23" s="87"/>
      <c r="E23" s="91">
        <v>25654073</v>
      </c>
      <c r="F23" s="86">
        <f t="shared" si="1"/>
        <v>2.9374259822484827</v>
      </c>
      <c r="G23" s="89"/>
      <c r="H23" s="92">
        <v>24330.11</v>
      </c>
    </row>
    <row r="24" spans="1:8" s="93" customFormat="1" ht="12.95" customHeight="1" x14ac:dyDescent="0.2">
      <c r="A24" s="84">
        <v>10017</v>
      </c>
      <c r="B24" s="85">
        <v>849</v>
      </c>
      <c r="C24" s="86">
        <f t="shared" si="0"/>
        <v>7.4867724867724856</v>
      </c>
      <c r="D24" s="87"/>
      <c r="E24" s="91">
        <v>64153453</v>
      </c>
      <c r="F24" s="86">
        <f t="shared" si="1"/>
        <v>7.3456569525297928</v>
      </c>
      <c r="G24" s="89"/>
      <c r="H24" s="92">
        <v>29467.7</v>
      </c>
    </row>
    <row r="25" spans="1:8" s="93" customFormat="1" ht="12.95" customHeight="1" x14ac:dyDescent="0.2">
      <c r="A25" s="84">
        <v>10018</v>
      </c>
      <c r="B25" s="85">
        <v>687</v>
      </c>
      <c r="C25" s="86">
        <f t="shared" si="0"/>
        <v>6.0582010582010586</v>
      </c>
      <c r="D25" s="87"/>
      <c r="E25" s="91">
        <v>41621375</v>
      </c>
      <c r="F25" s="86">
        <f t="shared" si="1"/>
        <v>4.765703611348866</v>
      </c>
      <c r="G25" s="89"/>
      <c r="H25" s="92">
        <v>23070.14</v>
      </c>
    </row>
    <row r="26" spans="1:8" s="93" customFormat="1" ht="12.95" customHeight="1" x14ac:dyDescent="0.2">
      <c r="A26" s="84">
        <v>10019</v>
      </c>
      <c r="B26" s="85">
        <v>792</v>
      </c>
      <c r="C26" s="86">
        <f t="shared" si="0"/>
        <v>6.9841269841269842</v>
      </c>
      <c r="D26" s="87"/>
      <c r="E26" s="91">
        <v>84708814</v>
      </c>
      <c r="F26" s="86">
        <f t="shared" si="1"/>
        <v>9.6992735293555157</v>
      </c>
      <c r="G26" s="89"/>
      <c r="H26" s="92">
        <v>33441.08</v>
      </c>
    </row>
    <row r="27" spans="1:8" s="93" customFormat="1" ht="12.95" customHeight="1" x14ac:dyDescent="0.2">
      <c r="A27" s="84">
        <v>10020</v>
      </c>
      <c r="B27" s="85">
        <v>147</v>
      </c>
      <c r="C27" s="86">
        <f t="shared" si="0"/>
        <v>1.2962962962962963</v>
      </c>
      <c r="D27" s="87"/>
      <c r="E27" s="91">
        <v>25267823</v>
      </c>
      <c r="F27" s="86">
        <f t="shared" si="1"/>
        <v>2.8931998359502522</v>
      </c>
      <c r="G27" s="89"/>
      <c r="H27" s="92">
        <v>51635.09</v>
      </c>
    </row>
    <row r="28" spans="1:8" s="93" customFormat="1" ht="12.95" customHeight="1" x14ac:dyDescent="0.2">
      <c r="A28" s="84">
        <v>10021</v>
      </c>
      <c r="B28" s="85">
        <v>172</v>
      </c>
      <c r="C28" s="86">
        <f t="shared" si="0"/>
        <v>1.5167548500881833</v>
      </c>
      <c r="D28" s="87"/>
      <c r="E28" s="91">
        <v>9676800</v>
      </c>
      <c r="F28" s="86">
        <f t="shared" si="1"/>
        <v>1.1080066601908445</v>
      </c>
      <c r="G28" s="89"/>
      <c r="H28" s="92">
        <v>27458.37</v>
      </c>
    </row>
    <row r="29" spans="1:8" s="93" customFormat="1" ht="12.95" customHeight="1" x14ac:dyDescent="0.2">
      <c r="A29" s="84">
        <v>10022</v>
      </c>
      <c r="B29" s="85">
        <v>1222</v>
      </c>
      <c r="C29" s="86">
        <f t="shared" si="0"/>
        <v>10.776014109347443</v>
      </c>
      <c r="D29" s="87"/>
      <c r="E29" s="91">
        <v>103800679</v>
      </c>
      <c r="F29" s="86">
        <f t="shared" si="1"/>
        <v>11.885317838989327</v>
      </c>
      <c r="G29" s="89"/>
      <c r="H29" s="92">
        <v>30683.48</v>
      </c>
    </row>
    <row r="30" spans="1:8" s="93" customFormat="1" ht="12.95" customHeight="1" x14ac:dyDescent="0.2">
      <c r="A30" s="84">
        <v>10023</v>
      </c>
      <c r="B30" s="85">
        <v>161</v>
      </c>
      <c r="C30" s="86">
        <f t="shared" si="0"/>
        <v>1.4197530864197532</v>
      </c>
      <c r="D30" s="87"/>
      <c r="E30" s="91">
        <v>7710583</v>
      </c>
      <c r="F30" s="86">
        <f t="shared" si="1"/>
        <v>0.88287216000685154</v>
      </c>
      <c r="G30" s="89"/>
      <c r="H30" s="92">
        <v>22705.47</v>
      </c>
    </row>
    <row r="31" spans="1:8" s="93" customFormat="1" ht="12.95" customHeight="1" x14ac:dyDescent="0.2">
      <c r="A31" s="84">
        <v>10024</v>
      </c>
      <c r="B31" s="85">
        <v>97</v>
      </c>
      <c r="C31" s="86">
        <f t="shared" si="0"/>
        <v>0.85537918871252205</v>
      </c>
      <c r="D31" s="87"/>
      <c r="E31" s="91">
        <v>4164443</v>
      </c>
      <c r="F31" s="86">
        <f t="shared" si="1"/>
        <v>0.47683434399648028</v>
      </c>
      <c r="G31" s="89"/>
      <c r="H31" s="92">
        <v>23961.17</v>
      </c>
    </row>
    <row r="32" spans="1:8" s="93" customFormat="1" ht="12.95" customHeight="1" x14ac:dyDescent="0.2">
      <c r="A32" s="84">
        <v>10025</v>
      </c>
      <c r="B32" s="85">
        <v>37</v>
      </c>
      <c r="C32" s="86">
        <f t="shared" si="0"/>
        <v>0.32627865961199298</v>
      </c>
      <c r="D32" s="87"/>
      <c r="E32" s="91">
        <v>1104721</v>
      </c>
      <c r="F32" s="86">
        <f t="shared" si="1"/>
        <v>0.12649204547502169</v>
      </c>
      <c r="G32" s="89"/>
      <c r="H32" s="92">
        <v>22971.9</v>
      </c>
    </row>
    <row r="33" spans="1:8" s="93" customFormat="1" ht="12.95" customHeight="1" x14ac:dyDescent="0.2">
      <c r="A33" s="84">
        <v>10028</v>
      </c>
      <c r="B33" s="85">
        <v>128</v>
      </c>
      <c r="C33" s="86">
        <f t="shared" si="0"/>
        <v>1.1287477954144622</v>
      </c>
      <c r="D33" s="87"/>
      <c r="E33" s="91">
        <v>4657663</v>
      </c>
      <c r="F33" s="86">
        <f t="shared" si="1"/>
        <v>0.53330869966564043</v>
      </c>
      <c r="G33" s="89"/>
      <c r="H33" s="92">
        <v>20906.28</v>
      </c>
    </row>
    <row r="34" spans="1:8" s="93" customFormat="1" ht="12.95" customHeight="1" x14ac:dyDescent="0.2">
      <c r="A34" s="84">
        <v>10036</v>
      </c>
      <c r="B34" s="85">
        <v>741</v>
      </c>
      <c r="C34" s="86">
        <f t="shared" si="0"/>
        <v>6.534391534391534</v>
      </c>
      <c r="D34" s="87"/>
      <c r="E34" s="91">
        <v>87990824</v>
      </c>
      <c r="F34" s="86">
        <f t="shared" si="1"/>
        <v>10.075068103885624</v>
      </c>
      <c r="G34" s="89"/>
      <c r="H34" s="92">
        <v>33617.26</v>
      </c>
    </row>
    <row r="35" spans="1:8" s="93" customFormat="1" ht="12.95" customHeight="1" x14ac:dyDescent="0.2">
      <c r="A35" s="84">
        <v>10038</v>
      </c>
      <c r="B35" s="85">
        <v>127</v>
      </c>
      <c r="C35" s="86">
        <f t="shared" si="0"/>
        <v>1.1199294532627866</v>
      </c>
      <c r="D35" s="87"/>
      <c r="E35" s="91">
        <v>7167597</v>
      </c>
      <c r="F35" s="86">
        <f t="shared" si="1"/>
        <v>0.82069953017153563</v>
      </c>
      <c r="G35" s="89"/>
      <c r="H35" s="92">
        <v>29653.81</v>
      </c>
    </row>
    <row r="36" spans="1:8" s="93" customFormat="1" ht="12.95" customHeight="1" x14ac:dyDescent="0.2">
      <c r="A36" s="84">
        <v>10041</v>
      </c>
      <c r="B36" s="85">
        <v>15</v>
      </c>
      <c r="C36" s="86">
        <f t="shared" si="0"/>
        <v>0.13227513227513227</v>
      </c>
      <c r="D36" s="87"/>
      <c r="E36" s="91">
        <v>1828102</v>
      </c>
      <c r="F36" s="86">
        <f t="shared" si="1"/>
        <v>0.20932014627854278</v>
      </c>
      <c r="G36" s="89"/>
      <c r="H36" s="92">
        <v>104525.33</v>
      </c>
    </row>
    <row r="37" spans="1:8" s="93" customFormat="1" ht="12.95" customHeight="1" x14ac:dyDescent="0.2">
      <c r="A37" s="84">
        <v>10055</v>
      </c>
      <c r="B37" s="85">
        <v>12</v>
      </c>
      <c r="C37" s="86">
        <f t="shared" si="0"/>
        <v>0.10582010582010583</v>
      </c>
      <c r="D37" s="87"/>
      <c r="E37" s="91">
        <v>2378365</v>
      </c>
      <c r="F37" s="86">
        <f t="shared" si="1"/>
        <v>0.27232600243518496</v>
      </c>
      <c r="G37" s="89"/>
      <c r="H37" s="92">
        <v>95068.49</v>
      </c>
    </row>
    <row r="38" spans="1:8" s="93" customFormat="1" ht="12.95" customHeight="1" x14ac:dyDescent="0.2">
      <c r="A38" s="84">
        <v>10065</v>
      </c>
      <c r="B38" s="85">
        <v>180</v>
      </c>
      <c r="C38" s="86">
        <f t="shared" si="0"/>
        <v>1.5873015873015872</v>
      </c>
      <c r="D38" s="87"/>
      <c r="E38" s="91">
        <v>9184755</v>
      </c>
      <c r="F38" s="86">
        <f t="shared" si="1"/>
        <v>1.0516668436075107</v>
      </c>
      <c r="G38" s="89"/>
      <c r="H38" s="92">
        <v>26716.03</v>
      </c>
    </row>
    <row r="39" spans="1:8" s="93" customFormat="1" ht="12.95" customHeight="1" x14ac:dyDescent="0.2">
      <c r="A39" s="84">
        <v>10075</v>
      </c>
      <c r="B39" s="85">
        <v>72</v>
      </c>
      <c r="C39" s="86">
        <f t="shared" si="0"/>
        <v>0.63492063492063489</v>
      </c>
      <c r="D39" s="87"/>
      <c r="E39" s="91">
        <v>2851662</v>
      </c>
      <c r="F39" s="86">
        <f t="shared" si="1"/>
        <v>0.32651914771547863</v>
      </c>
      <c r="G39" s="89"/>
      <c r="H39" s="92">
        <v>17497.080000000002</v>
      </c>
    </row>
    <row r="40" spans="1:8" s="93" customFormat="1" ht="12.95" customHeight="1" x14ac:dyDescent="0.2">
      <c r="A40" s="84">
        <v>10104</v>
      </c>
      <c r="B40" s="85">
        <v>26</v>
      </c>
      <c r="C40" s="86">
        <f t="shared" si="0"/>
        <v>0.22927689594356263</v>
      </c>
      <c r="D40" s="87"/>
      <c r="E40" s="91">
        <v>6054892</v>
      </c>
      <c r="F40" s="86">
        <f t="shared" si="1"/>
        <v>0.6932933059209927</v>
      </c>
      <c r="G40" s="89"/>
      <c r="H40" s="92">
        <v>131064.8</v>
      </c>
    </row>
    <row r="41" spans="1:8" s="93" customFormat="1" ht="12.95" customHeight="1" x14ac:dyDescent="0.2">
      <c r="A41" s="84">
        <v>10105</v>
      </c>
      <c r="B41" s="85">
        <v>35</v>
      </c>
      <c r="C41" s="86">
        <f t="shared" si="0"/>
        <v>0.30864197530864196</v>
      </c>
      <c r="D41" s="87"/>
      <c r="E41" s="91">
        <v>4912433</v>
      </c>
      <c r="F41" s="86">
        <f t="shared" si="1"/>
        <v>0.56248020851327818</v>
      </c>
      <c r="G41" s="89"/>
      <c r="H41" s="92">
        <v>53183.62</v>
      </c>
    </row>
    <row r="42" spans="1:8" s="93" customFormat="1" ht="12.95" customHeight="1" x14ac:dyDescent="0.2">
      <c r="A42" s="95">
        <v>10106</v>
      </c>
      <c r="B42" s="96">
        <v>23</v>
      </c>
      <c r="C42" s="167">
        <f t="shared" si="0"/>
        <v>0.20282186948853614</v>
      </c>
      <c r="D42" s="168"/>
      <c r="E42" s="169">
        <v>1525580</v>
      </c>
      <c r="F42" s="167">
        <f t="shared" si="1"/>
        <v>0.1746809689829229</v>
      </c>
      <c r="G42" s="170"/>
      <c r="H42" s="171">
        <v>34184.78</v>
      </c>
    </row>
    <row r="43" spans="1:8" s="93" customFormat="1" ht="12.95" customHeight="1" x14ac:dyDescent="0.2">
      <c r="A43" s="172"/>
      <c r="B43" s="173"/>
      <c r="C43" s="86"/>
      <c r="D43" s="87"/>
      <c r="E43" s="94"/>
      <c r="F43" s="86"/>
      <c r="G43" s="174"/>
      <c r="H43" s="173"/>
    </row>
    <row r="44" spans="1:8" s="93" customFormat="1" ht="12.95" customHeight="1" x14ac:dyDescent="0.2">
      <c r="A44" s="175"/>
      <c r="B44" s="176"/>
      <c r="C44" s="167"/>
      <c r="D44" s="168"/>
      <c r="E44" s="97"/>
      <c r="F44" s="167"/>
      <c r="G44" s="177"/>
      <c r="H44" s="176"/>
    </row>
    <row r="45" spans="1:8" s="93" customFormat="1" ht="35.25" customHeight="1" x14ac:dyDescent="0.25">
      <c r="A45" s="8"/>
      <c r="B45" s="17"/>
      <c r="C45" s="156" t="s">
        <v>136</v>
      </c>
      <c r="D45" s="69"/>
      <c r="E45" s="161" t="s">
        <v>10</v>
      </c>
      <c r="F45" s="156" t="s">
        <v>136</v>
      </c>
      <c r="G45" s="13"/>
      <c r="H45" s="264" t="s">
        <v>152</v>
      </c>
    </row>
    <row r="46" spans="1:8" s="93" customFormat="1" ht="12.95" customHeight="1" x14ac:dyDescent="0.25">
      <c r="A46" s="14" t="s">
        <v>79</v>
      </c>
      <c r="B46" s="6" t="s">
        <v>62</v>
      </c>
      <c r="C46" s="153" t="s">
        <v>97</v>
      </c>
      <c r="D46" s="67"/>
      <c r="E46" s="162" t="s">
        <v>64</v>
      </c>
      <c r="F46" s="153" t="s">
        <v>97</v>
      </c>
      <c r="G46" s="15"/>
      <c r="H46" s="265"/>
    </row>
    <row r="47" spans="1:8" s="93" customFormat="1" ht="12.95" customHeight="1" x14ac:dyDescent="0.2">
      <c r="A47" s="84"/>
      <c r="B47" s="85"/>
      <c r="C47" s="86"/>
      <c r="D47" s="87"/>
      <c r="E47" s="91"/>
      <c r="F47" s="86"/>
      <c r="G47" s="89"/>
      <c r="H47" s="92"/>
    </row>
    <row r="48" spans="1:8" s="93" customFormat="1" ht="12.95" customHeight="1" x14ac:dyDescent="0.2">
      <c r="A48" s="84">
        <v>10107</v>
      </c>
      <c r="B48" s="85">
        <v>13</v>
      </c>
      <c r="C48" s="86">
        <f t="shared" ref="C48:C82" si="2">(B48/B$84)*100</f>
        <v>0.11463844797178131</v>
      </c>
      <c r="D48" s="87" t="s">
        <v>11</v>
      </c>
      <c r="E48" s="88">
        <v>653224</v>
      </c>
      <c r="F48" s="86">
        <f t="shared" ref="F48:F82" si="3">(E48/E$84)*100</f>
        <v>7.479502961686757E-2</v>
      </c>
      <c r="G48" s="87" t="s">
        <v>11</v>
      </c>
      <c r="H48" s="90">
        <v>22086.41</v>
      </c>
    </row>
    <row r="49" spans="1:8" s="93" customFormat="1" ht="12.95" customHeight="1" x14ac:dyDescent="0.2">
      <c r="A49" s="84">
        <v>10110</v>
      </c>
      <c r="B49" s="85">
        <v>27</v>
      </c>
      <c r="C49" s="86">
        <f t="shared" si="2"/>
        <v>0.23809523809523811</v>
      </c>
      <c r="D49" s="87"/>
      <c r="E49" s="91">
        <v>1596825</v>
      </c>
      <c r="F49" s="86">
        <f t="shared" si="3"/>
        <v>0.18283861763798415</v>
      </c>
      <c r="G49" s="89"/>
      <c r="H49" s="92">
        <v>23562.67</v>
      </c>
    </row>
    <row r="50" spans="1:8" s="93" customFormat="1" ht="12.95" customHeight="1" x14ac:dyDescent="0.2">
      <c r="A50" s="84">
        <v>10111</v>
      </c>
      <c r="B50" s="85">
        <v>24</v>
      </c>
      <c r="C50" s="86">
        <f t="shared" si="2"/>
        <v>0.21164021164021166</v>
      </c>
      <c r="D50" s="87"/>
      <c r="E50" s="91">
        <v>2833315</v>
      </c>
      <c r="F50" s="86">
        <f t="shared" si="3"/>
        <v>0.32441839145364398</v>
      </c>
      <c r="G50" s="89"/>
      <c r="H50" s="92">
        <v>49259.41</v>
      </c>
    </row>
    <row r="51" spans="1:8" s="93" customFormat="1" ht="12.95" customHeight="1" x14ac:dyDescent="0.2">
      <c r="A51" s="84">
        <v>10112</v>
      </c>
      <c r="B51" s="85">
        <v>17</v>
      </c>
      <c r="C51" s="86">
        <f t="shared" si="2"/>
        <v>0.14991181657848324</v>
      </c>
      <c r="D51" s="87"/>
      <c r="E51" s="91">
        <v>4777720</v>
      </c>
      <c r="F51" s="86">
        <f t="shared" si="3"/>
        <v>0.54705538819930155</v>
      </c>
      <c r="G51" s="89"/>
      <c r="H51" s="92">
        <v>88997.61</v>
      </c>
    </row>
    <row r="52" spans="1:8" s="93" customFormat="1" ht="12.95" customHeight="1" x14ac:dyDescent="0.2">
      <c r="A52" s="84">
        <v>10118</v>
      </c>
      <c r="B52" s="85">
        <v>54</v>
      </c>
      <c r="C52" s="86">
        <f t="shared" si="2"/>
        <v>0.47619047619047622</v>
      </c>
      <c r="D52" s="87"/>
      <c r="E52" s="91">
        <v>5076369</v>
      </c>
      <c r="F52" s="86">
        <f t="shared" si="3"/>
        <v>0.58125110176776795</v>
      </c>
      <c r="G52" s="89"/>
      <c r="H52" s="92">
        <v>32356.55</v>
      </c>
    </row>
    <row r="53" spans="1:8" s="93" customFormat="1" ht="12.95" customHeight="1" x14ac:dyDescent="0.2">
      <c r="A53" s="84">
        <v>10119</v>
      </c>
      <c r="B53" s="85">
        <v>73</v>
      </c>
      <c r="C53" s="86">
        <f t="shared" si="2"/>
        <v>0.64373897707231043</v>
      </c>
      <c r="D53" s="87"/>
      <c r="E53" s="91">
        <v>3662664</v>
      </c>
      <c r="F53" s="86">
        <f t="shared" si="3"/>
        <v>0.41937997127575627</v>
      </c>
      <c r="G53" s="89"/>
      <c r="H53" s="92">
        <v>25237.7</v>
      </c>
    </row>
    <row r="54" spans="1:8" s="93" customFormat="1" ht="12.95" customHeight="1" x14ac:dyDescent="0.2">
      <c r="A54" s="84">
        <v>10120</v>
      </c>
      <c r="B54" s="85">
        <v>23</v>
      </c>
      <c r="C54" s="86">
        <f t="shared" si="2"/>
        <v>0.20282186948853614</v>
      </c>
      <c r="D54" s="87"/>
      <c r="E54" s="91">
        <v>2011887</v>
      </c>
      <c r="F54" s="86">
        <f t="shared" si="3"/>
        <v>0.23036377682202561</v>
      </c>
      <c r="G54" s="89"/>
      <c r="H54" s="92">
        <v>53956.19</v>
      </c>
    </row>
    <row r="55" spans="1:8" s="93" customFormat="1" ht="12.95" customHeight="1" x14ac:dyDescent="0.2">
      <c r="A55" s="84">
        <v>10122</v>
      </c>
      <c r="B55" s="85">
        <v>13</v>
      </c>
      <c r="C55" s="86">
        <f t="shared" si="2"/>
        <v>0.11463844797178131</v>
      </c>
      <c r="D55" s="87"/>
      <c r="E55" s="91">
        <v>430210</v>
      </c>
      <c r="F55" s="86">
        <f t="shared" si="3"/>
        <v>4.9259625628379537E-2</v>
      </c>
      <c r="G55" s="89"/>
      <c r="H55" s="92">
        <v>21113.7</v>
      </c>
    </row>
    <row r="56" spans="1:8" s="93" customFormat="1" ht="12.95" customHeight="1" x14ac:dyDescent="0.2">
      <c r="A56" s="84">
        <v>10123</v>
      </c>
      <c r="B56" s="85">
        <v>12</v>
      </c>
      <c r="C56" s="86">
        <f t="shared" si="2"/>
        <v>0.10582010582010583</v>
      </c>
      <c r="D56" s="87"/>
      <c r="E56" s="91">
        <v>153062</v>
      </c>
      <c r="F56" s="86">
        <f t="shared" si="3"/>
        <v>1.7525805578510564E-2</v>
      </c>
      <c r="G56" s="89"/>
      <c r="H56" s="92">
        <v>748.62</v>
      </c>
    </row>
    <row r="57" spans="1:8" s="93" customFormat="1" ht="12.95" customHeight="1" x14ac:dyDescent="0.2">
      <c r="A57" s="84">
        <v>10128</v>
      </c>
      <c r="B57" s="85">
        <v>56</v>
      </c>
      <c r="C57" s="86">
        <f t="shared" si="2"/>
        <v>0.49382716049382713</v>
      </c>
      <c r="D57" s="87"/>
      <c r="E57" s="91">
        <v>1501561</v>
      </c>
      <c r="F57" s="86">
        <f t="shared" si="3"/>
        <v>0.17193076106593341</v>
      </c>
      <c r="G57" s="89"/>
      <c r="H57" s="92">
        <v>21323.46</v>
      </c>
    </row>
    <row r="58" spans="1:8" s="93" customFormat="1" ht="12.95" customHeight="1" x14ac:dyDescent="0.2">
      <c r="A58" s="84">
        <v>10151</v>
      </c>
      <c r="B58" s="85">
        <v>27</v>
      </c>
      <c r="C58" s="86">
        <f t="shared" si="2"/>
        <v>0.23809523809523811</v>
      </c>
      <c r="D58" s="87"/>
      <c r="E58" s="91">
        <v>1438786</v>
      </c>
      <c r="F58" s="86">
        <f t="shared" si="3"/>
        <v>0.16474293884231814</v>
      </c>
      <c r="G58" s="89"/>
      <c r="H58" s="92">
        <v>33337.379999999997</v>
      </c>
    </row>
    <row r="59" spans="1:8" s="93" customFormat="1" ht="12.95" customHeight="1" x14ac:dyDescent="0.2">
      <c r="A59" s="84">
        <v>10152</v>
      </c>
      <c r="B59" s="85">
        <v>28</v>
      </c>
      <c r="C59" s="86">
        <f t="shared" si="2"/>
        <v>0.24691358024691357</v>
      </c>
      <c r="D59" s="87"/>
      <c r="E59" s="91">
        <v>2295484</v>
      </c>
      <c r="F59" s="86">
        <f t="shared" si="3"/>
        <v>0.26283601607571927</v>
      </c>
      <c r="G59" s="89"/>
      <c r="H59" s="92">
        <v>51512.160000000003</v>
      </c>
    </row>
    <row r="60" spans="1:8" s="93" customFormat="1" ht="12.95" customHeight="1" x14ac:dyDescent="0.2">
      <c r="A60" s="84">
        <v>10153</v>
      </c>
      <c r="B60" s="85">
        <v>32</v>
      </c>
      <c r="C60" s="86">
        <f t="shared" si="2"/>
        <v>0.28218694885361556</v>
      </c>
      <c r="D60" s="87"/>
      <c r="E60" s="91">
        <v>8431628</v>
      </c>
      <c r="F60" s="86">
        <f t="shared" si="3"/>
        <v>0.96543278565761492</v>
      </c>
      <c r="G60" s="89"/>
      <c r="H60" s="92">
        <v>83814.45</v>
      </c>
    </row>
    <row r="61" spans="1:8" s="93" customFormat="1" ht="12.95" customHeight="1" x14ac:dyDescent="0.2">
      <c r="A61" s="84">
        <v>10154</v>
      </c>
      <c r="B61" s="85">
        <v>12</v>
      </c>
      <c r="C61" s="86">
        <f t="shared" si="2"/>
        <v>0.10582010582010583</v>
      </c>
      <c r="D61" s="87"/>
      <c r="E61" s="91">
        <v>6419324</v>
      </c>
      <c r="F61" s="86">
        <f t="shared" si="3"/>
        <v>0.7350212617727897</v>
      </c>
      <c r="G61" s="89"/>
      <c r="H61" s="92">
        <v>285584.48</v>
      </c>
    </row>
    <row r="62" spans="1:8" s="93" customFormat="1" ht="12.95" customHeight="1" x14ac:dyDescent="0.2">
      <c r="A62" s="84">
        <v>10155</v>
      </c>
      <c r="B62" s="85">
        <v>26</v>
      </c>
      <c r="C62" s="86">
        <f t="shared" si="2"/>
        <v>0.22927689594356263</v>
      </c>
      <c r="D62" s="87"/>
      <c r="E62" s="91">
        <v>617682</v>
      </c>
      <c r="F62" s="86">
        <f t="shared" si="3"/>
        <v>7.0725422647982913E-2</v>
      </c>
      <c r="G62" s="89"/>
      <c r="H62" s="92">
        <v>18102.669999999998</v>
      </c>
    </row>
    <row r="63" spans="1:8" s="93" customFormat="1" ht="12.95" customHeight="1" x14ac:dyDescent="0.2">
      <c r="A63" s="84">
        <v>10158</v>
      </c>
      <c r="B63" s="85">
        <v>19</v>
      </c>
      <c r="C63" s="86">
        <f t="shared" si="2"/>
        <v>0.16754850088183421</v>
      </c>
      <c r="D63" s="87"/>
      <c r="E63" s="91">
        <v>1302265</v>
      </c>
      <c r="F63" s="86">
        <f t="shared" si="3"/>
        <v>0.14911110008819342</v>
      </c>
      <c r="G63" s="89"/>
      <c r="H63" s="92">
        <v>43911.19</v>
      </c>
    </row>
    <row r="64" spans="1:8" s="93" customFormat="1" ht="12.95" customHeight="1" x14ac:dyDescent="0.2">
      <c r="A64" s="84">
        <v>10165</v>
      </c>
      <c r="B64" s="85">
        <v>39</v>
      </c>
      <c r="C64" s="86">
        <f t="shared" si="2"/>
        <v>0.3439153439153439</v>
      </c>
      <c r="D64" s="87"/>
      <c r="E64" s="91">
        <v>1293787</v>
      </c>
      <c r="F64" s="86">
        <f t="shared" si="3"/>
        <v>0.14814035764595029</v>
      </c>
      <c r="G64" s="89"/>
      <c r="H64" s="92">
        <v>28233.89</v>
      </c>
    </row>
    <row r="65" spans="1:8" s="93" customFormat="1" ht="12.95" customHeight="1" x14ac:dyDescent="0.2">
      <c r="A65" s="84">
        <v>10166</v>
      </c>
      <c r="B65" s="85">
        <v>25</v>
      </c>
      <c r="C65" s="86">
        <f t="shared" si="2"/>
        <v>0.22045855379188711</v>
      </c>
      <c r="D65" s="87"/>
      <c r="E65" s="91">
        <v>6099940</v>
      </c>
      <c r="F65" s="86">
        <f t="shared" si="3"/>
        <v>0.69845136271954977</v>
      </c>
      <c r="G65" s="89"/>
      <c r="H65" s="92">
        <v>126452.24</v>
      </c>
    </row>
    <row r="66" spans="1:8" s="93" customFormat="1" ht="12.95" customHeight="1" x14ac:dyDescent="0.2">
      <c r="A66" s="84">
        <v>10167</v>
      </c>
      <c r="B66" s="85">
        <v>22</v>
      </c>
      <c r="C66" s="86">
        <f t="shared" si="2"/>
        <v>0.19400352733686066</v>
      </c>
      <c r="D66" s="87"/>
      <c r="E66" s="91">
        <v>3628910</v>
      </c>
      <c r="F66" s="86">
        <f t="shared" si="3"/>
        <v>0.41551509272002696</v>
      </c>
      <c r="G66" s="89"/>
      <c r="H66" s="92">
        <v>122511.64</v>
      </c>
    </row>
    <row r="67" spans="1:8" s="93" customFormat="1" ht="12.95" customHeight="1" x14ac:dyDescent="0.2">
      <c r="A67" s="84">
        <v>10168</v>
      </c>
      <c r="B67" s="85">
        <v>16</v>
      </c>
      <c r="C67" s="86">
        <f t="shared" si="2"/>
        <v>0.14109347442680778</v>
      </c>
      <c r="D67" s="87"/>
      <c r="E67" s="91">
        <v>1758435</v>
      </c>
      <c r="F67" s="86">
        <f t="shared" si="3"/>
        <v>0.20134318075321259</v>
      </c>
      <c r="G67" s="89"/>
      <c r="H67" s="92">
        <v>27937.68</v>
      </c>
    </row>
    <row r="68" spans="1:8" s="93" customFormat="1" ht="12.95" customHeight="1" x14ac:dyDescent="0.2">
      <c r="A68" s="84">
        <v>10169</v>
      </c>
      <c r="B68" s="85">
        <v>28</v>
      </c>
      <c r="C68" s="86">
        <f t="shared" si="2"/>
        <v>0.24691358024691357</v>
      </c>
      <c r="D68" s="87"/>
      <c r="E68" s="91">
        <v>1927954</v>
      </c>
      <c r="F68" s="86">
        <f t="shared" si="3"/>
        <v>0.22075333504273925</v>
      </c>
      <c r="G68" s="89"/>
      <c r="H68" s="92">
        <v>34598.620000000003</v>
      </c>
    </row>
    <row r="69" spans="1:8" s="93" customFormat="1" ht="12.95" customHeight="1" x14ac:dyDescent="0.2">
      <c r="A69" s="84">
        <v>10170</v>
      </c>
      <c r="B69" s="85">
        <v>23</v>
      </c>
      <c r="C69" s="86">
        <f t="shared" si="2"/>
        <v>0.20282186948853614</v>
      </c>
      <c r="D69" s="87"/>
      <c r="E69" s="91">
        <v>920400</v>
      </c>
      <c r="F69" s="86">
        <f t="shared" si="3"/>
        <v>0.10538704220813214</v>
      </c>
      <c r="G69" s="89"/>
      <c r="H69" s="92">
        <v>23063.35</v>
      </c>
    </row>
    <row r="70" spans="1:8" s="93" customFormat="1" ht="12.95" customHeight="1" x14ac:dyDescent="0.2">
      <c r="A70" s="84">
        <v>10171</v>
      </c>
      <c r="B70" s="85">
        <v>24</v>
      </c>
      <c r="C70" s="86">
        <f t="shared" si="2"/>
        <v>0.21164021164021166</v>
      </c>
      <c r="D70" s="87"/>
      <c r="E70" s="91">
        <v>2695732</v>
      </c>
      <c r="F70" s="86">
        <f t="shared" si="3"/>
        <v>0.30866495226620216</v>
      </c>
      <c r="G70" s="89"/>
      <c r="H70" s="92">
        <v>79111.83</v>
      </c>
    </row>
    <row r="71" spans="1:8" s="93" customFormat="1" ht="12.95" customHeight="1" x14ac:dyDescent="0.2">
      <c r="A71" s="84">
        <v>10172</v>
      </c>
      <c r="B71" s="85">
        <v>16</v>
      </c>
      <c r="C71" s="86">
        <f t="shared" si="2"/>
        <v>0.14109347442680778</v>
      </c>
      <c r="D71" s="87"/>
      <c r="E71" s="91">
        <v>1317452</v>
      </c>
      <c r="F71" s="86">
        <f t="shared" si="3"/>
        <v>0.15085003208516745</v>
      </c>
      <c r="G71" s="89"/>
      <c r="H71" s="92">
        <v>69629.05</v>
      </c>
    </row>
    <row r="72" spans="1:8" s="93" customFormat="1" ht="12.95" customHeight="1" x14ac:dyDescent="0.2">
      <c r="A72" s="84">
        <v>10173</v>
      </c>
      <c r="B72" s="85">
        <v>17</v>
      </c>
      <c r="C72" s="86">
        <f t="shared" si="2"/>
        <v>0.14991181657848324</v>
      </c>
      <c r="D72" s="87"/>
      <c r="E72" s="91">
        <v>1296890</v>
      </c>
      <c r="F72" s="86">
        <f t="shared" si="3"/>
        <v>0.14849565533388145</v>
      </c>
      <c r="G72" s="89"/>
      <c r="H72" s="92">
        <v>15444.97</v>
      </c>
    </row>
    <row r="73" spans="1:8" s="93" customFormat="1" ht="12.95" customHeight="1" x14ac:dyDescent="0.2">
      <c r="A73" s="84">
        <v>10174</v>
      </c>
      <c r="B73" s="85">
        <v>22</v>
      </c>
      <c r="C73" s="86">
        <f t="shared" si="2"/>
        <v>0.19400352733686066</v>
      </c>
      <c r="D73" s="87"/>
      <c r="E73" s="91">
        <v>1075946</v>
      </c>
      <c r="F73" s="86">
        <f t="shared" si="3"/>
        <v>0.12319726913914705</v>
      </c>
      <c r="G73" s="89"/>
      <c r="H73" s="92">
        <v>34196.17</v>
      </c>
    </row>
    <row r="74" spans="1:8" ht="12.75" customHeight="1" x14ac:dyDescent="0.25">
      <c r="A74" s="84">
        <v>10175</v>
      </c>
      <c r="B74" s="85">
        <v>23</v>
      </c>
      <c r="C74" s="86">
        <f t="shared" si="2"/>
        <v>0.20282186948853614</v>
      </c>
      <c r="D74" s="87"/>
      <c r="E74" s="91">
        <v>598482</v>
      </c>
      <c r="F74" s="86">
        <f t="shared" si="3"/>
        <v>6.8526996734905851E-2</v>
      </c>
      <c r="G74" s="89"/>
      <c r="H74" s="92">
        <v>22480.080000000002</v>
      </c>
    </row>
    <row r="75" spans="1:8" ht="12.75" customHeight="1" x14ac:dyDescent="0.25">
      <c r="A75" s="84">
        <v>10176</v>
      </c>
      <c r="B75" s="85">
        <v>11</v>
      </c>
      <c r="C75" s="86">
        <f t="shared" si="2"/>
        <v>9.700176366843033E-2</v>
      </c>
      <c r="D75" s="87"/>
      <c r="E75" s="91">
        <v>602961</v>
      </c>
      <c r="F75" s="86">
        <f t="shared" si="3"/>
        <v>6.9039848279940863E-2</v>
      </c>
      <c r="G75" s="89"/>
      <c r="H75" s="92">
        <v>45941.2</v>
      </c>
    </row>
    <row r="76" spans="1:8" ht="12.75" customHeight="1" x14ac:dyDescent="0.25">
      <c r="A76" s="84">
        <v>10177</v>
      </c>
      <c r="B76" s="85">
        <v>16</v>
      </c>
      <c r="C76" s="86">
        <f t="shared" si="2"/>
        <v>0.14109347442680778</v>
      </c>
      <c r="D76" s="87"/>
      <c r="E76" s="91">
        <v>778927</v>
      </c>
      <c r="F76" s="86">
        <f t="shared" si="3"/>
        <v>8.918819277059295E-2</v>
      </c>
      <c r="G76" s="89"/>
      <c r="H76" s="92">
        <v>34559.47</v>
      </c>
    </row>
    <row r="77" spans="1:8" ht="12.75" customHeight="1" x14ac:dyDescent="0.25">
      <c r="A77" s="84">
        <v>10178</v>
      </c>
      <c r="B77" s="85">
        <v>20</v>
      </c>
      <c r="C77" s="86">
        <f t="shared" si="2"/>
        <v>0.17636684303350969</v>
      </c>
      <c r="D77" s="87"/>
      <c r="E77" s="91">
        <v>3127506</v>
      </c>
      <c r="F77" s="86">
        <f t="shared" si="3"/>
        <v>0.35810365800541782</v>
      </c>
      <c r="G77" s="89"/>
      <c r="H77" s="92">
        <v>88115.96</v>
      </c>
    </row>
    <row r="78" spans="1:8" ht="12.75" customHeight="1" x14ac:dyDescent="0.25">
      <c r="A78" s="84">
        <v>10271</v>
      </c>
      <c r="B78" s="85">
        <v>18</v>
      </c>
      <c r="C78" s="86">
        <f t="shared" si="2"/>
        <v>0.15873015873015872</v>
      </c>
      <c r="D78" s="87"/>
      <c r="E78" s="91">
        <v>1110657</v>
      </c>
      <c r="F78" s="86">
        <f t="shared" si="3"/>
        <v>0.12717172548648134</v>
      </c>
      <c r="G78" s="89"/>
      <c r="H78" s="92">
        <v>50834.71</v>
      </c>
    </row>
    <row r="79" spans="1:8" ht="12.75" customHeight="1" x14ac:dyDescent="0.25">
      <c r="A79" s="84">
        <v>10279</v>
      </c>
      <c r="B79" s="85">
        <v>14</v>
      </c>
      <c r="C79" s="86">
        <f t="shared" si="2"/>
        <v>0.12345679012345678</v>
      </c>
      <c r="D79" s="87"/>
      <c r="E79" s="91">
        <v>480877</v>
      </c>
      <c r="F79" s="86">
        <f t="shared" si="3"/>
        <v>5.5061065510560579E-2</v>
      </c>
      <c r="G79" s="89"/>
      <c r="H79" s="92">
        <v>19556.009999999998</v>
      </c>
    </row>
    <row r="80" spans="1:8" ht="12.75" customHeight="1" x14ac:dyDescent="0.25">
      <c r="A80" s="84">
        <v>10281</v>
      </c>
      <c r="B80" s="85">
        <v>62</v>
      </c>
      <c r="C80" s="86">
        <f t="shared" si="2"/>
        <v>0.54673721340388004</v>
      </c>
      <c r="D80" s="87"/>
      <c r="E80" s="91">
        <v>10784319</v>
      </c>
      <c r="F80" s="86">
        <f t="shared" si="3"/>
        <v>1.234819080442157</v>
      </c>
      <c r="G80" s="89"/>
      <c r="H80" s="92">
        <v>57928.74</v>
      </c>
    </row>
    <row r="81" spans="1:8" ht="12.75" customHeight="1" x14ac:dyDescent="0.25">
      <c r="A81" s="84">
        <v>10282</v>
      </c>
      <c r="B81" s="85">
        <v>14</v>
      </c>
      <c r="C81" s="86">
        <f t="shared" si="2"/>
        <v>0.12345679012345678</v>
      </c>
      <c r="D81" s="87"/>
      <c r="E81" s="91">
        <v>1880578</v>
      </c>
      <c r="F81" s="86">
        <f t="shared" si="3"/>
        <v>0.21532871910222157</v>
      </c>
      <c r="G81" s="89"/>
      <c r="H81" s="92">
        <v>92088.36</v>
      </c>
    </row>
    <row r="82" spans="1:8" ht="12" customHeight="1" x14ac:dyDescent="0.25">
      <c r="A82" s="84" t="s">
        <v>161</v>
      </c>
      <c r="B82" s="85">
        <v>729</v>
      </c>
      <c r="C82" s="86">
        <f t="shared" si="2"/>
        <v>6.4285714285714279</v>
      </c>
      <c r="D82" s="87"/>
      <c r="E82" s="91">
        <v>60265935</v>
      </c>
      <c r="F82" s="86">
        <f t="shared" si="3"/>
        <v>6.9005308947822126</v>
      </c>
      <c r="G82" s="89"/>
      <c r="H82" s="92">
        <v>37815.03</v>
      </c>
    </row>
    <row r="83" spans="1:8" ht="12" customHeight="1" x14ac:dyDescent="0.25">
      <c r="A83" s="84"/>
      <c r="B83" s="85"/>
      <c r="C83" s="86"/>
      <c r="D83" s="87"/>
      <c r="E83" s="91"/>
      <c r="F83" s="86"/>
      <c r="G83" s="89"/>
      <c r="H83" s="92"/>
    </row>
    <row r="84" spans="1:8" x14ac:dyDescent="0.25">
      <c r="A84" s="72" t="s">
        <v>0</v>
      </c>
      <c r="B84" s="73">
        <f>SUM(B10:B82)</f>
        <v>11340</v>
      </c>
      <c r="C84" s="74">
        <f>SUM(C10:C82)</f>
        <v>99.999999999999972</v>
      </c>
      <c r="D84" s="75" t="s">
        <v>11</v>
      </c>
      <c r="E84" s="76">
        <f>SUM(E10:E82)</f>
        <v>873352151</v>
      </c>
      <c r="F84" s="74">
        <f>SUM(F10:F82)</f>
        <v>100</v>
      </c>
      <c r="G84" s="77" t="s">
        <v>11</v>
      </c>
      <c r="H84" s="79">
        <v>28004.240000000002</v>
      </c>
    </row>
    <row r="85" spans="1:8" x14ac:dyDescent="0.25">
      <c r="A85" s="83"/>
    </row>
  </sheetData>
  <mergeCells count="6">
    <mergeCell ref="H45:H46"/>
    <mergeCell ref="A1:H1"/>
    <mergeCell ref="A2:H2"/>
    <mergeCell ref="A4:H4"/>
    <mergeCell ref="A5:H5"/>
    <mergeCell ref="H7:H8"/>
  </mergeCells>
  <printOptions horizontalCentered="1"/>
  <pageMargins left="0.7" right="0.7" top="0.75" bottom="0.75" header="0.3" footer="0.3"/>
  <pageSetup fitToHeight="2" orientation="portrait" horizontalDpi="4294967295" verticalDpi="4294967295" r:id="rId1"/>
  <rowBreaks count="1" manualBreakCount="1">
    <brk id="43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I58"/>
  <sheetViews>
    <sheetView showGridLines="0" zoomScaleNormal="100" workbookViewId="0">
      <selection sqref="A1:I1"/>
    </sheetView>
  </sheetViews>
  <sheetFormatPr defaultRowHeight="15" x14ac:dyDescent="0.25"/>
  <cols>
    <col min="1" max="1" width="16.7109375" customWidth="1"/>
    <col min="2" max="2" width="12.42578125" customWidth="1"/>
    <col min="3" max="3" width="10.5703125" customWidth="1"/>
    <col min="4" max="4" width="12.42578125" customWidth="1"/>
    <col min="5" max="5" width="10.5703125" customWidth="1"/>
    <col min="6" max="6" width="12.42578125" customWidth="1"/>
    <col min="7" max="7" width="10.5703125" customWidth="1"/>
    <col min="8" max="8" width="12.42578125" customWidth="1"/>
    <col min="9" max="9" width="10.5703125" customWidth="1"/>
  </cols>
  <sheetData>
    <row r="1" spans="1:9" ht="18" x14ac:dyDescent="0.25">
      <c r="A1" s="254" t="s">
        <v>8</v>
      </c>
      <c r="B1" s="254"/>
      <c r="C1" s="254"/>
      <c r="D1" s="254"/>
      <c r="E1" s="254"/>
      <c r="F1" s="254"/>
      <c r="G1" s="254"/>
      <c r="H1" s="254"/>
      <c r="I1" s="254"/>
    </row>
    <row r="2" spans="1:9" ht="18" x14ac:dyDescent="0.25">
      <c r="A2" s="254" t="s">
        <v>193</v>
      </c>
      <c r="B2" s="254"/>
      <c r="C2" s="254"/>
      <c r="D2" s="254"/>
      <c r="E2" s="254"/>
      <c r="F2" s="254"/>
      <c r="G2" s="254"/>
      <c r="H2" s="254"/>
      <c r="I2" s="254"/>
    </row>
    <row r="3" spans="1:9" x14ac:dyDescent="0.25">
      <c r="A3" s="5"/>
      <c r="B3" s="5"/>
      <c r="C3" s="5"/>
    </row>
    <row r="4" spans="1:9" ht="18" x14ac:dyDescent="0.25">
      <c r="A4" s="254" t="s">
        <v>130</v>
      </c>
      <c r="B4" s="254"/>
      <c r="C4" s="254"/>
      <c r="D4" s="254"/>
      <c r="E4" s="254"/>
      <c r="F4" s="254"/>
      <c r="G4" s="254"/>
      <c r="H4" s="254"/>
      <c r="I4" s="254"/>
    </row>
    <row r="5" spans="1:9" ht="18" x14ac:dyDescent="0.25">
      <c r="A5" s="254" t="s">
        <v>113</v>
      </c>
      <c r="B5" s="254"/>
      <c r="C5" s="254"/>
      <c r="D5" s="254"/>
      <c r="E5" s="254"/>
      <c r="F5" s="254"/>
      <c r="G5" s="254"/>
      <c r="H5" s="254"/>
      <c r="I5" s="254"/>
    </row>
    <row r="6" spans="1:9" ht="18" x14ac:dyDescent="0.25">
      <c r="A6" s="254" t="s">
        <v>144</v>
      </c>
      <c r="B6" s="254"/>
      <c r="C6" s="254"/>
      <c r="D6" s="254"/>
      <c r="E6" s="254"/>
      <c r="F6" s="254"/>
      <c r="G6" s="254"/>
      <c r="H6" s="254"/>
      <c r="I6" s="254"/>
    </row>
    <row r="7" spans="1:9" ht="18" x14ac:dyDescent="0.25">
      <c r="A7" s="254" t="s">
        <v>154</v>
      </c>
      <c r="B7" s="254"/>
      <c r="C7" s="254"/>
      <c r="D7" s="254"/>
      <c r="E7" s="254"/>
      <c r="F7" s="254"/>
      <c r="G7" s="254"/>
      <c r="H7" s="254"/>
      <c r="I7" s="254"/>
    </row>
    <row r="8" spans="1:9" ht="18" x14ac:dyDescent="0.25">
      <c r="A8" s="82"/>
      <c r="B8" s="82"/>
      <c r="C8" s="82"/>
      <c r="D8" s="82"/>
      <c r="E8" s="82"/>
      <c r="F8" s="82"/>
      <c r="G8" s="82"/>
      <c r="H8" s="82"/>
      <c r="I8" s="82"/>
    </row>
    <row r="9" spans="1:9" ht="18" x14ac:dyDescent="0.25">
      <c r="A9" s="98"/>
      <c r="B9" s="260" t="s">
        <v>157</v>
      </c>
      <c r="C9" s="261"/>
      <c r="D9" s="261"/>
      <c r="E9" s="261"/>
      <c r="F9" s="261"/>
      <c r="G9" s="261"/>
      <c r="H9" s="261"/>
      <c r="I9" s="262"/>
    </row>
    <row r="10" spans="1:9" x14ac:dyDescent="0.25">
      <c r="A10" s="99"/>
      <c r="B10" s="258" t="s">
        <v>91</v>
      </c>
      <c r="C10" s="259"/>
      <c r="D10" s="258" t="s">
        <v>92</v>
      </c>
      <c r="E10" s="259"/>
      <c r="F10" s="258" t="s">
        <v>105</v>
      </c>
      <c r="G10" s="259"/>
      <c r="H10" s="258" t="s">
        <v>106</v>
      </c>
      <c r="I10" s="259"/>
    </row>
    <row r="11" spans="1:9" ht="33.75" customHeight="1" x14ac:dyDescent="0.25">
      <c r="A11" s="72" t="s">
        <v>79</v>
      </c>
      <c r="B11" s="100" t="s">
        <v>62</v>
      </c>
      <c r="C11" s="101" t="s">
        <v>137</v>
      </c>
      <c r="D11" s="100" t="s">
        <v>62</v>
      </c>
      <c r="E11" s="101" t="s">
        <v>137</v>
      </c>
      <c r="F11" s="100" t="s">
        <v>62</v>
      </c>
      <c r="G11" s="101" t="s">
        <v>137</v>
      </c>
      <c r="H11" s="100" t="s">
        <v>62</v>
      </c>
      <c r="I11" s="101" t="s">
        <v>137</v>
      </c>
    </row>
    <row r="12" spans="1:9" x14ac:dyDescent="0.25">
      <c r="A12" s="25"/>
      <c r="B12" s="102"/>
      <c r="C12" s="103"/>
      <c r="D12" s="102"/>
      <c r="E12" s="103"/>
      <c r="F12" s="102"/>
      <c r="G12" s="103"/>
      <c r="H12" s="102"/>
      <c r="I12" s="103"/>
    </row>
    <row r="13" spans="1:9" ht="16.5" x14ac:dyDescent="0.3">
      <c r="A13" s="104">
        <v>10001</v>
      </c>
      <c r="B13" s="105">
        <v>175</v>
      </c>
      <c r="C13" s="106">
        <v>1029492</v>
      </c>
      <c r="D13" s="105">
        <v>86</v>
      </c>
      <c r="E13" s="106">
        <v>1080322</v>
      </c>
      <c r="F13" s="105">
        <v>127</v>
      </c>
      <c r="G13" s="106">
        <v>3002551</v>
      </c>
      <c r="H13" s="105">
        <v>60</v>
      </c>
      <c r="I13" s="106">
        <v>2028629</v>
      </c>
    </row>
    <row r="14" spans="1:9" ht="16.5" x14ac:dyDescent="0.3">
      <c r="A14" s="104">
        <v>10003</v>
      </c>
      <c r="B14" s="105">
        <v>99</v>
      </c>
      <c r="C14" s="107">
        <v>552543</v>
      </c>
      <c r="D14" s="105">
        <v>39</v>
      </c>
      <c r="E14" s="107">
        <v>525358</v>
      </c>
      <c r="F14" s="105">
        <v>58</v>
      </c>
      <c r="G14" s="107">
        <v>1344962</v>
      </c>
      <c r="H14" s="105">
        <v>43</v>
      </c>
      <c r="I14" s="107">
        <v>1442233</v>
      </c>
    </row>
    <row r="15" spans="1:9" ht="16.5" x14ac:dyDescent="0.3">
      <c r="A15" s="104">
        <v>10004</v>
      </c>
      <c r="B15" s="105">
        <v>53</v>
      </c>
      <c r="C15" s="107">
        <v>402557</v>
      </c>
      <c r="D15" s="105">
        <v>21</v>
      </c>
      <c r="E15" s="107">
        <v>330990</v>
      </c>
      <c r="F15" s="105">
        <v>33</v>
      </c>
      <c r="G15" s="107">
        <v>770584</v>
      </c>
      <c r="H15" s="105">
        <v>24</v>
      </c>
      <c r="I15" s="107">
        <v>799398</v>
      </c>
    </row>
    <row r="16" spans="1:9" ht="16.5" x14ac:dyDescent="0.3">
      <c r="A16" s="104">
        <v>10005</v>
      </c>
      <c r="B16" s="105">
        <v>45</v>
      </c>
      <c r="C16" s="107">
        <v>274831</v>
      </c>
      <c r="D16" s="105">
        <v>20</v>
      </c>
      <c r="E16" s="107">
        <v>263882</v>
      </c>
      <c r="F16" s="105">
        <v>30</v>
      </c>
      <c r="G16" s="107">
        <v>656531</v>
      </c>
      <c r="H16" s="105">
        <v>24</v>
      </c>
      <c r="I16" s="107">
        <v>802688</v>
      </c>
    </row>
    <row r="17" spans="1:9" ht="16.5" x14ac:dyDescent="0.3">
      <c r="A17" s="104">
        <v>10006</v>
      </c>
      <c r="B17" s="105">
        <v>36</v>
      </c>
      <c r="C17" s="107">
        <v>210750</v>
      </c>
      <c r="D17" s="105">
        <v>15</v>
      </c>
      <c r="E17" s="107">
        <v>172647</v>
      </c>
      <c r="F17" s="105">
        <v>24</v>
      </c>
      <c r="G17" s="107">
        <v>555094</v>
      </c>
      <c r="H17" s="105">
        <v>11</v>
      </c>
      <c r="I17" s="107">
        <v>366090</v>
      </c>
    </row>
    <row r="18" spans="1:9" ht="16.5" x14ac:dyDescent="0.3">
      <c r="A18" s="104">
        <v>10010</v>
      </c>
      <c r="B18" s="105">
        <v>103</v>
      </c>
      <c r="C18" s="107">
        <v>752777</v>
      </c>
      <c r="D18" s="105">
        <v>43</v>
      </c>
      <c r="E18" s="107">
        <v>468446</v>
      </c>
      <c r="F18" s="105">
        <v>79</v>
      </c>
      <c r="G18" s="107">
        <v>1880522</v>
      </c>
      <c r="H18" s="105">
        <v>46</v>
      </c>
      <c r="I18" s="107">
        <v>1532992</v>
      </c>
    </row>
    <row r="19" spans="1:9" ht="16.5" x14ac:dyDescent="0.3">
      <c r="A19" s="104">
        <v>10011</v>
      </c>
      <c r="B19" s="105">
        <v>109</v>
      </c>
      <c r="C19" s="107">
        <v>675590</v>
      </c>
      <c r="D19" s="105">
        <v>50</v>
      </c>
      <c r="E19" s="107">
        <v>563794</v>
      </c>
      <c r="F19" s="105">
        <v>63</v>
      </c>
      <c r="G19" s="107">
        <v>1384155</v>
      </c>
      <c r="H19" s="105">
        <v>49</v>
      </c>
      <c r="I19" s="107">
        <v>1650066</v>
      </c>
    </row>
    <row r="20" spans="1:9" ht="16.5" x14ac:dyDescent="0.3">
      <c r="A20" s="104">
        <v>10012</v>
      </c>
      <c r="B20" s="105">
        <v>135</v>
      </c>
      <c r="C20" s="107">
        <v>799033</v>
      </c>
      <c r="D20" s="105">
        <v>43</v>
      </c>
      <c r="E20" s="107">
        <v>406693</v>
      </c>
      <c r="F20" s="105">
        <v>86</v>
      </c>
      <c r="G20" s="107">
        <v>1984817</v>
      </c>
      <c r="H20" s="105">
        <v>45</v>
      </c>
      <c r="I20" s="107">
        <v>1532124</v>
      </c>
    </row>
    <row r="21" spans="1:9" ht="16.5" x14ac:dyDescent="0.3">
      <c r="A21" s="104">
        <v>10013</v>
      </c>
      <c r="B21" s="105">
        <v>119</v>
      </c>
      <c r="C21" s="107">
        <v>666931</v>
      </c>
      <c r="D21" s="105">
        <v>46</v>
      </c>
      <c r="E21" s="107">
        <v>522935</v>
      </c>
      <c r="F21" s="105">
        <v>64</v>
      </c>
      <c r="G21" s="107">
        <v>1415214</v>
      </c>
      <c r="H21" s="105">
        <v>38</v>
      </c>
      <c r="I21" s="107">
        <v>1256508</v>
      </c>
    </row>
    <row r="22" spans="1:9" ht="16.5" x14ac:dyDescent="0.3">
      <c r="A22" s="104">
        <v>10014</v>
      </c>
      <c r="B22" s="105">
        <v>74</v>
      </c>
      <c r="C22" s="107">
        <v>445182</v>
      </c>
      <c r="D22" s="105">
        <v>28</v>
      </c>
      <c r="E22" s="107">
        <v>361858</v>
      </c>
      <c r="F22" s="105">
        <v>30</v>
      </c>
      <c r="G22" s="107">
        <v>693628</v>
      </c>
      <c r="H22" s="105">
        <v>30</v>
      </c>
      <c r="I22" s="107">
        <v>999681</v>
      </c>
    </row>
    <row r="23" spans="1:9" ht="16.5" x14ac:dyDescent="0.3">
      <c r="A23" s="104">
        <v>10016</v>
      </c>
      <c r="B23" s="105">
        <v>167</v>
      </c>
      <c r="C23" s="107">
        <v>1045813</v>
      </c>
      <c r="D23" s="105">
        <v>60</v>
      </c>
      <c r="E23" s="107">
        <v>695024</v>
      </c>
      <c r="F23" s="105">
        <v>101</v>
      </c>
      <c r="G23" s="107">
        <v>2314405</v>
      </c>
      <c r="H23" s="105">
        <v>69</v>
      </c>
      <c r="I23" s="107">
        <v>2306721</v>
      </c>
    </row>
    <row r="24" spans="1:9" ht="16.5" x14ac:dyDescent="0.3">
      <c r="A24" s="104">
        <v>10017</v>
      </c>
      <c r="B24" s="105">
        <v>180</v>
      </c>
      <c r="C24" s="107">
        <v>1137693</v>
      </c>
      <c r="D24" s="105">
        <v>84</v>
      </c>
      <c r="E24" s="107">
        <v>991373</v>
      </c>
      <c r="F24" s="105">
        <v>158</v>
      </c>
      <c r="G24" s="107">
        <v>3692052</v>
      </c>
      <c r="H24" s="105">
        <v>98</v>
      </c>
      <c r="I24" s="107">
        <v>3315140</v>
      </c>
    </row>
    <row r="25" spans="1:9" ht="16.5" x14ac:dyDescent="0.3">
      <c r="A25" s="104">
        <v>10018</v>
      </c>
      <c r="B25" s="105">
        <v>203</v>
      </c>
      <c r="C25" s="107">
        <v>1249539</v>
      </c>
      <c r="D25" s="105">
        <v>72</v>
      </c>
      <c r="E25" s="107">
        <v>908730</v>
      </c>
      <c r="F25" s="105">
        <v>147</v>
      </c>
      <c r="G25" s="107">
        <v>3405907</v>
      </c>
      <c r="H25" s="105">
        <v>60</v>
      </c>
      <c r="I25" s="107">
        <v>2019626</v>
      </c>
    </row>
    <row r="26" spans="1:9" ht="16.5" x14ac:dyDescent="0.3">
      <c r="A26" s="104">
        <v>10019</v>
      </c>
      <c r="B26" s="105">
        <v>163</v>
      </c>
      <c r="C26" s="107">
        <v>865478</v>
      </c>
      <c r="D26" s="105">
        <v>71</v>
      </c>
      <c r="E26" s="107">
        <v>744819</v>
      </c>
      <c r="F26" s="105">
        <v>123</v>
      </c>
      <c r="G26" s="107">
        <v>2794101</v>
      </c>
      <c r="H26" s="105">
        <v>79</v>
      </c>
      <c r="I26" s="107">
        <v>2685759</v>
      </c>
    </row>
    <row r="27" spans="1:9" ht="16.5" x14ac:dyDescent="0.3">
      <c r="A27" s="104">
        <v>10021</v>
      </c>
      <c r="B27" s="105">
        <v>46</v>
      </c>
      <c r="C27" s="107">
        <v>269156</v>
      </c>
      <c r="D27" s="105">
        <v>15</v>
      </c>
      <c r="E27" s="107">
        <v>139682</v>
      </c>
      <c r="F27" s="105">
        <v>29</v>
      </c>
      <c r="G27" s="107">
        <v>698770</v>
      </c>
      <c r="H27" s="105">
        <v>12</v>
      </c>
      <c r="I27" s="107">
        <v>417453</v>
      </c>
    </row>
    <row r="28" spans="1:9" ht="16.5" x14ac:dyDescent="0.3">
      <c r="A28" s="104">
        <v>10022</v>
      </c>
      <c r="B28" s="105">
        <v>261</v>
      </c>
      <c r="C28" s="107">
        <v>1834223</v>
      </c>
      <c r="D28" s="105">
        <v>119</v>
      </c>
      <c r="E28" s="107">
        <v>1423153</v>
      </c>
      <c r="F28" s="105">
        <v>199</v>
      </c>
      <c r="G28" s="107">
        <v>4609474</v>
      </c>
      <c r="H28" s="105">
        <v>140</v>
      </c>
      <c r="I28" s="107">
        <v>4684545</v>
      </c>
    </row>
    <row r="29" spans="1:9" ht="16.5" x14ac:dyDescent="0.3">
      <c r="A29" s="104">
        <v>10023</v>
      </c>
      <c r="B29" s="105">
        <v>58</v>
      </c>
      <c r="C29" s="107">
        <v>332660</v>
      </c>
      <c r="D29" s="105">
        <v>13</v>
      </c>
      <c r="E29" s="107">
        <v>158040</v>
      </c>
      <c r="F29" s="105">
        <v>26</v>
      </c>
      <c r="G29" s="107">
        <v>565082</v>
      </c>
      <c r="H29" s="105">
        <v>16</v>
      </c>
      <c r="I29" s="107">
        <v>534124</v>
      </c>
    </row>
    <row r="30" spans="1:9" ht="16.5" x14ac:dyDescent="0.3">
      <c r="A30" s="104">
        <v>10036</v>
      </c>
      <c r="B30" s="105">
        <v>170</v>
      </c>
      <c r="C30" s="107">
        <v>1027671</v>
      </c>
      <c r="D30" s="105">
        <v>73</v>
      </c>
      <c r="E30" s="107">
        <v>810542</v>
      </c>
      <c r="F30" s="105">
        <v>101</v>
      </c>
      <c r="G30" s="107">
        <v>2326931</v>
      </c>
      <c r="H30" s="105">
        <v>47</v>
      </c>
      <c r="I30" s="107">
        <v>1579309</v>
      </c>
    </row>
    <row r="31" spans="1:9" ht="16.5" x14ac:dyDescent="0.3">
      <c r="A31" s="104">
        <v>10038</v>
      </c>
      <c r="B31" s="105">
        <v>27</v>
      </c>
      <c r="C31" s="107">
        <v>196206</v>
      </c>
      <c r="D31" s="105">
        <v>15</v>
      </c>
      <c r="E31" s="107">
        <v>191428</v>
      </c>
      <c r="F31" s="105">
        <v>20</v>
      </c>
      <c r="G31" s="107">
        <v>457714</v>
      </c>
      <c r="H31" s="105">
        <v>24</v>
      </c>
      <c r="I31" s="107">
        <v>818246</v>
      </c>
    </row>
    <row r="32" spans="1:9" ht="16.5" x14ac:dyDescent="0.3">
      <c r="A32" s="222">
        <v>10065</v>
      </c>
      <c r="B32" s="223">
        <v>41</v>
      </c>
      <c r="C32" s="224">
        <v>160113</v>
      </c>
      <c r="D32" s="223">
        <v>23</v>
      </c>
      <c r="E32" s="224">
        <v>227594</v>
      </c>
      <c r="F32" s="223">
        <v>36</v>
      </c>
      <c r="G32" s="224">
        <v>839936</v>
      </c>
      <c r="H32" s="223">
        <v>13</v>
      </c>
      <c r="I32" s="224">
        <v>442294</v>
      </c>
    </row>
    <row r="33" spans="1:9" ht="16.5" x14ac:dyDescent="0.3">
      <c r="A33" s="225"/>
      <c r="B33" s="226"/>
      <c r="C33" s="110"/>
      <c r="D33" s="226"/>
      <c r="E33" s="110"/>
      <c r="F33" s="226"/>
      <c r="G33" s="110"/>
      <c r="H33" s="226"/>
      <c r="I33" s="110"/>
    </row>
    <row r="35" spans="1:9" ht="18" x14ac:dyDescent="0.25">
      <c r="A35" s="98"/>
      <c r="B35" s="260" t="s">
        <v>157</v>
      </c>
      <c r="C35" s="261"/>
      <c r="D35" s="261"/>
      <c r="E35" s="261"/>
      <c r="F35" s="261"/>
      <c r="G35" s="262"/>
      <c r="H35" s="227"/>
      <c r="I35" s="112"/>
    </row>
    <row r="36" spans="1:9" x14ac:dyDescent="0.25">
      <c r="A36" s="99"/>
      <c r="B36" s="258" t="s">
        <v>107</v>
      </c>
      <c r="C36" s="259"/>
      <c r="D36" s="258" t="s">
        <v>96</v>
      </c>
      <c r="E36" s="259"/>
      <c r="F36" s="258" t="s">
        <v>97</v>
      </c>
      <c r="G36" s="259"/>
      <c r="H36" s="269"/>
      <c r="I36" s="269"/>
    </row>
    <row r="37" spans="1:9" ht="30" x14ac:dyDescent="0.25">
      <c r="A37" s="72" t="s">
        <v>79</v>
      </c>
      <c r="B37" s="100" t="s">
        <v>62</v>
      </c>
      <c r="C37" s="101" t="s">
        <v>137</v>
      </c>
      <c r="D37" s="100" t="s">
        <v>62</v>
      </c>
      <c r="E37" s="101" t="s">
        <v>137</v>
      </c>
      <c r="F37" s="100" t="s">
        <v>62</v>
      </c>
      <c r="G37" s="101" t="s">
        <v>137</v>
      </c>
      <c r="H37" s="228"/>
      <c r="I37" s="228"/>
    </row>
    <row r="38" spans="1:9" x14ac:dyDescent="0.25">
      <c r="A38" s="25"/>
      <c r="B38" s="102"/>
      <c r="C38" s="103"/>
      <c r="D38" s="102"/>
      <c r="E38" s="103"/>
      <c r="F38" s="102"/>
      <c r="G38" s="103"/>
      <c r="H38" s="102"/>
      <c r="I38" s="108"/>
    </row>
    <row r="39" spans="1:9" ht="16.5" x14ac:dyDescent="0.3">
      <c r="A39" s="104">
        <v>10001</v>
      </c>
      <c r="B39" s="105">
        <v>119</v>
      </c>
      <c r="C39" s="106">
        <v>6779405</v>
      </c>
      <c r="D39" s="105">
        <v>136</v>
      </c>
      <c r="E39" s="106">
        <v>44666444</v>
      </c>
      <c r="F39" s="105">
        <f t="shared" ref="F39:F58" si="0">B13+D13+F13+H13+B39+D39</f>
        <v>703</v>
      </c>
      <c r="G39" s="106">
        <f t="shared" ref="G39:G58" si="1">C13+E13+G13+I13+C39+E39</f>
        <v>58586843</v>
      </c>
      <c r="H39" s="105"/>
      <c r="I39" s="109"/>
    </row>
    <row r="40" spans="1:9" ht="16.5" x14ac:dyDescent="0.3">
      <c r="A40" s="104">
        <v>10003</v>
      </c>
      <c r="B40" s="105">
        <v>54</v>
      </c>
      <c r="C40" s="107">
        <v>2831812</v>
      </c>
      <c r="D40" s="105">
        <v>58</v>
      </c>
      <c r="E40" s="107">
        <v>14383114</v>
      </c>
      <c r="F40" s="105">
        <f t="shared" si="0"/>
        <v>351</v>
      </c>
      <c r="G40" s="107">
        <f t="shared" si="1"/>
        <v>21080022</v>
      </c>
      <c r="H40" s="105"/>
      <c r="I40" s="110"/>
    </row>
    <row r="41" spans="1:9" ht="16.5" x14ac:dyDescent="0.3">
      <c r="A41" s="104">
        <v>10004</v>
      </c>
      <c r="B41" s="105">
        <v>32</v>
      </c>
      <c r="C41" s="107">
        <v>1713460</v>
      </c>
      <c r="D41" s="105">
        <v>30</v>
      </c>
      <c r="E41" s="107">
        <v>8366975</v>
      </c>
      <c r="F41" s="105">
        <f t="shared" si="0"/>
        <v>193</v>
      </c>
      <c r="G41" s="107">
        <f t="shared" si="1"/>
        <v>12383964</v>
      </c>
      <c r="H41" s="105"/>
      <c r="I41" s="110"/>
    </row>
    <row r="42" spans="1:9" ht="16.5" x14ac:dyDescent="0.3">
      <c r="A42" s="104">
        <v>10005</v>
      </c>
      <c r="B42" s="105">
        <v>40</v>
      </c>
      <c r="C42" s="107">
        <v>2234595</v>
      </c>
      <c r="D42" s="105">
        <v>33</v>
      </c>
      <c r="E42" s="107">
        <v>9377779</v>
      </c>
      <c r="F42" s="105">
        <f t="shared" si="0"/>
        <v>192</v>
      </c>
      <c r="G42" s="107">
        <f t="shared" si="1"/>
        <v>13610306</v>
      </c>
      <c r="H42" s="105"/>
      <c r="I42" s="110"/>
    </row>
    <row r="43" spans="1:9" ht="16.5" x14ac:dyDescent="0.3">
      <c r="A43" s="104">
        <v>10006</v>
      </c>
      <c r="B43" s="105">
        <v>12</v>
      </c>
      <c r="C43" s="107">
        <v>686016</v>
      </c>
      <c r="D43" s="105">
        <v>10</v>
      </c>
      <c r="E43" s="107">
        <v>3004448</v>
      </c>
      <c r="F43" s="105">
        <f t="shared" si="0"/>
        <v>108</v>
      </c>
      <c r="G43" s="107">
        <f t="shared" si="1"/>
        <v>4995045</v>
      </c>
      <c r="H43" s="105"/>
      <c r="I43" s="110"/>
    </row>
    <row r="44" spans="1:9" ht="16.5" x14ac:dyDescent="0.3">
      <c r="A44" s="104">
        <v>10010</v>
      </c>
      <c r="B44" s="105">
        <v>63</v>
      </c>
      <c r="C44" s="107">
        <v>3443383</v>
      </c>
      <c r="D44" s="105">
        <v>48</v>
      </c>
      <c r="E44" s="107">
        <v>14939540</v>
      </c>
      <c r="F44" s="105">
        <f t="shared" si="0"/>
        <v>382</v>
      </c>
      <c r="G44" s="107">
        <f t="shared" si="1"/>
        <v>23017660</v>
      </c>
      <c r="H44" s="105"/>
      <c r="I44" s="110"/>
    </row>
    <row r="45" spans="1:9" ht="16.5" x14ac:dyDescent="0.3">
      <c r="A45" s="104">
        <v>10011</v>
      </c>
      <c r="B45" s="105">
        <v>74</v>
      </c>
      <c r="C45" s="107">
        <v>4110268</v>
      </c>
      <c r="D45" s="105">
        <v>73</v>
      </c>
      <c r="E45" s="107">
        <v>17239704</v>
      </c>
      <c r="F45" s="105">
        <f t="shared" si="0"/>
        <v>418</v>
      </c>
      <c r="G45" s="107">
        <f t="shared" si="1"/>
        <v>25623577</v>
      </c>
      <c r="H45" s="105"/>
      <c r="I45" s="110"/>
    </row>
    <row r="46" spans="1:9" ht="16.5" x14ac:dyDescent="0.3">
      <c r="A46" s="104">
        <v>10012</v>
      </c>
      <c r="B46" s="105">
        <v>62</v>
      </c>
      <c r="C46" s="107">
        <v>3274276</v>
      </c>
      <c r="D46" s="105">
        <v>68</v>
      </c>
      <c r="E46" s="107">
        <v>12163788</v>
      </c>
      <c r="F46" s="105">
        <f t="shared" si="0"/>
        <v>439</v>
      </c>
      <c r="G46" s="107">
        <f t="shared" si="1"/>
        <v>20160731</v>
      </c>
      <c r="H46" s="105"/>
      <c r="I46" s="110"/>
    </row>
    <row r="47" spans="1:9" ht="16.5" x14ac:dyDescent="0.3">
      <c r="A47" s="104">
        <v>10013</v>
      </c>
      <c r="B47" s="105">
        <v>56</v>
      </c>
      <c r="C47" s="107">
        <v>3190561</v>
      </c>
      <c r="D47" s="105">
        <v>64</v>
      </c>
      <c r="E47" s="107">
        <v>15365987</v>
      </c>
      <c r="F47" s="105">
        <f t="shared" si="0"/>
        <v>387</v>
      </c>
      <c r="G47" s="107">
        <f t="shared" si="1"/>
        <v>22418136</v>
      </c>
      <c r="H47" s="105"/>
      <c r="I47" s="110"/>
    </row>
    <row r="48" spans="1:9" ht="16.5" x14ac:dyDescent="0.3">
      <c r="A48" s="104">
        <v>10014</v>
      </c>
      <c r="B48" s="105">
        <v>42</v>
      </c>
      <c r="C48" s="107">
        <v>2239548</v>
      </c>
      <c r="D48" s="105">
        <v>45</v>
      </c>
      <c r="E48" s="107">
        <v>12767932</v>
      </c>
      <c r="F48" s="105">
        <f t="shared" si="0"/>
        <v>249</v>
      </c>
      <c r="G48" s="107">
        <f t="shared" si="1"/>
        <v>17507829</v>
      </c>
      <c r="H48" s="105"/>
      <c r="I48" s="110"/>
    </row>
    <row r="49" spans="1:9" ht="16.5" x14ac:dyDescent="0.3">
      <c r="A49" s="104">
        <v>10016</v>
      </c>
      <c r="B49" s="105">
        <v>96</v>
      </c>
      <c r="C49" s="107">
        <v>5113830</v>
      </c>
      <c r="D49" s="105">
        <v>79</v>
      </c>
      <c r="E49" s="107">
        <v>14178281</v>
      </c>
      <c r="F49" s="105">
        <f t="shared" si="0"/>
        <v>572</v>
      </c>
      <c r="G49" s="107">
        <f t="shared" si="1"/>
        <v>25654074</v>
      </c>
      <c r="H49" s="105"/>
      <c r="I49" s="110"/>
    </row>
    <row r="50" spans="1:9" ht="16.5" x14ac:dyDescent="0.3">
      <c r="A50" s="104">
        <v>10017</v>
      </c>
      <c r="B50" s="105">
        <v>154</v>
      </c>
      <c r="C50" s="107">
        <v>8424711</v>
      </c>
      <c r="D50" s="105">
        <v>175</v>
      </c>
      <c r="E50" s="107">
        <v>46592484</v>
      </c>
      <c r="F50" s="105">
        <f t="shared" si="0"/>
        <v>849</v>
      </c>
      <c r="G50" s="107">
        <f t="shared" si="1"/>
        <v>64153453</v>
      </c>
      <c r="H50" s="105"/>
      <c r="I50" s="110"/>
    </row>
    <row r="51" spans="1:9" ht="16.5" x14ac:dyDescent="0.3">
      <c r="A51" s="104">
        <v>10018</v>
      </c>
      <c r="B51" s="105">
        <v>112</v>
      </c>
      <c r="C51" s="107">
        <v>6192799</v>
      </c>
      <c r="D51" s="105">
        <v>93</v>
      </c>
      <c r="E51" s="107">
        <v>27844774</v>
      </c>
      <c r="F51" s="105">
        <f t="shared" si="0"/>
        <v>687</v>
      </c>
      <c r="G51" s="107">
        <f t="shared" si="1"/>
        <v>41621375</v>
      </c>
      <c r="H51" s="105"/>
      <c r="I51" s="110"/>
    </row>
    <row r="52" spans="1:9" ht="16.5" x14ac:dyDescent="0.3">
      <c r="A52" s="104">
        <v>10019</v>
      </c>
      <c r="B52" s="105">
        <v>162</v>
      </c>
      <c r="C52" s="107">
        <v>8952369</v>
      </c>
      <c r="D52" s="105">
        <v>194</v>
      </c>
      <c r="E52" s="107">
        <v>68666287</v>
      </c>
      <c r="F52" s="105">
        <f t="shared" si="0"/>
        <v>792</v>
      </c>
      <c r="G52" s="107">
        <f t="shared" si="1"/>
        <v>84708813</v>
      </c>
      <c r="H52" s="105"/>
      <c r="I52" s="110"/>
    </row>
    <row r="53" spans="1:9" ht="16.5" x14ac:dyDescent="0.3">
      <c r="A53" s="104">
        <v>10021</v>
      </c>
      <c r="B53" s="105">
        <v>47</v>
      </c>
      <c r="C53" s="107">
        <v>2454093</v>
      </c>
      <c r="D53" s="105">
        <v>23</v>
      </c>
      <c r="E53" s="107">
        <v>5697646</v>
      </c>
      <c r="F53" s="105">
        <f t="shared" si="0"/>
        <v>172</v>
      </c>
      <c r="G53" s="107">
        <f t="shared" si="1"/>
        <v>9676800</v>
      </c>
      <c r="H53" s="105"/>
      <c r="I53" s="110"/>
    </row>
    <row r="54" spans="1:9" ht="16.5" x14ac:dyDescent="0.3">
      <c r="A54" s="104">
        <v>10022</v>
      </c>
      <c r="B54" s="105">
        <v>234</v>
      </c>
      <c r="C54" s="107">
        <v>12976911</v>
      </c>
      <c r="D54" s="105">
        <v>269</v>
      </c>
      <c r="E54" s="107">
        <v>78272374</v>
      </c>
      <c r="F54" s="105">
        <f t="shared" si="0"/>
        <v>1222</v>
      </c>
      <c r="G54" s="107">
        <f t="shared" si="1"/>
        <v>103800680</v>
      </c>
      <c r="H54" s="105"/>
      <c r="I54" s="110"/>
    </row>
    <row r="55" spans="1:9" ht="16.5" x14ac:dyDescent="0.3">
      <c r="A55" s="104">
        <v>10023</v>
      </c>
      <c r="B55" s="105">
        <v>19</v>
      </c>
      <c r="C55" s="107">
        <v>1017322</v>
      </c>
      <c r="D55" s="105">
        <v>29</v>
      </c>
      <c r="E55" s="107">
        <v>5103355</v>
      </c>
      <c r="F55" s="105">
        <f t="shared" si="0"/>
        <v>161</v>
      </c>
      <c r="G55" s="107">
        <f t="shared" si="1"/>
        <v>7710583</v>
      </c>
      <c r="H55" s="105"/>
      <c r="I55" s="110"/>
    </row>
    <row r="56" spans="1:9" ht="16.5" x14ac:dyDescent="0.3">
      <c r="A56" s="104">
        <v>10036</v>
      </c>
      <c r="B56" s="105">
        <v>122</v>
      </c>
      <c r="C56" s="107">
        <v>6682665</v>
      </c>
      <c r="D56" s="105">
        <v>228</v>
      </c>
      <c r="E56" s="107">
        <v>75563706</v>
      </c>
      <c r="F56" s="105">
        <f t="shared" si="0"/>
        <v>741</v>
      </c>
      <c r="G56" s="107">
        <f t="shared" si="1"/>
        <v>87990824</v>
      </c>
      <c r="H56" s="105"/>
      <c r="I56" s="110"/>
    </row>
    <row r="57" spans="1:9" ht="16.5" x14ac:dyDescent="0.3">
      <c r="A57" s="104">
        <v>10038</v>
      </c>
      <c r="B57" s="105">
        <v>21</v>
      </c>
      <c r="C57" s="107">
        <v>1131314</v>
      </c>
      <c r="D57" s="105">
        <v>20</v>
      </c>
      <c r="E57" s="107">
        <v>4372688</v>
      </c>
      <c r="F57" s="105">
        <f t="shared" si="0"/>
        <v>127</v>
      </c>
      <c r="G57" s="107">
        <f t="shared" si="1"/>
        <v>7167596</v>
      </c>
      <c r="H57" s="105"/>
      <c r="I57" s="110"/>
    </row>
    <row r="58" spans="1:9" ht="16.5" x14ac:dyDescent="0.3">
      <c r="A58" s="222">
        <v>10065</v>
      </c>
      <c r="B58" s="223">
        <v>30</v>
      </c>
      <c r="C58" s="224">
        <v>1606850</v>
      </c>
      <c r="D58" s="223">
        <v>37</v>
      </c>
      <c r="E58" s="224">
        <v>5907968</v>
      </c>
      <c r="F58" s="223">
        <f t="shared" si="0"/>
        <v>180</v>
      </c>
      <c r="G58" s="224">
        <f t="shared" si="1"/>
        <v>9184755</v>
      </c>
      <c r="H58" s="105"/>
      <c r="I58" s="110"/>
    </row>
  </sheetData>
  <mergeCells count="16">
    <mergeCell ref="B36:C36"/>
    <mergeCell ref="D36:E36"/>
    <mergeCell ref="F36:G36"/>
    <mergeCell ref="H36:I36"/>
    <mergeCell ref="H10:I10"/>
    <mergeCell ref="B35:G35"/>
    <mergeCell ref="B10:C10"/>
    <mergeCell ref="D10:E10"/>
    <mergeCell ref="F10:G10"/>
    <mergeCell ref="A1:I1"/>
    <mergeCell ref="A2:I2"/>
    <mergeCell ref="A4:I4"/>
    <mergeCell ref="A5:I5"/>
    <mergeCell ref="B9:I9"/>
    <mergeCell ref="A7:I7"/>
    <mergeCell ref="A6:I6"/>
  </mergeCells>
  <printOptions horizontalCentered="1"/>
  <pageMargins left="0.7" right="0.7" top="0.75" bottom="0.75" header="0.3" footer="0.3"/>
  <pageSetup scale="66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I37"/>
  <sheetViews>
    <sheetView showGridLines="0" zoomScaleNormal="100" workbookViewId="0">
      <selection activeCell="A2" sqref="A2:I2"/>
    </sheetView>
  </sheetViews>
  <sheetFormatPr defaultRowHeight="15" x14ac:dyDescent="0.25"/>
  <cols>
    <col min="1" max="1" width="16.85546875" customWidth="1"/>
    <col min="2" max="2" width="12.42578125" customWidth="1"/>
    <col min="3" max="3" width="10.5703125" customWidth="1"/>
    <col min="4" max="4" width="12.42578125" customWidth="1"/>
    <col min="5" max="5" width="10.5703125" customWidth="1"/>
    <col min="6" max="6" width="12.42578125" customWidth="1"/>
    <col min="7" max="7" width="10.5703125" customWidth="1"/>
    <col min="8" max="8" width="12.42578125" customWidth="1"/>
    <col min="9" max="9" width="10.5703125" customWidth="1"/>
  </cols>
  <sheetData>
    <row r="1" spans="1:9" ht="18" x14ac:dyDescent="0.25">
      <c r="A1" s="254" t="s">
        <v>8</v>
      </c>
      <c r="B1" s="254"/>
      <c r="C1" s="254"/>
      <c r="D1" s="254"/>
      <c r="E1" s="254"/>
      <c r="F1" s="254"/>
      <c r="G1" s="254"/>
      <c r="H1" s="254"/>
      <c r="I1" s="254"/>
    </row>
    <row r="2" spans="1:9" ht="18" x14ac:dyDescent="0.25">
      <c r="A2" s="254" t="s">
        <v>193</v>
      </c>
      <c r="B2" s="254"/>
      <c r="C2" s="254"/>
      <c r="D2" s="254"/>
      <c r="E2" s="254"/>
      <c r="F2" s="254"/>
      <c r="G2" s="254"/>
      <c r="H2" s="254"/>
      <c r="I2" s="254"/>
    </row>
    <row r="3" spans="1:9" x14ac:dyDescent="0.25">
      <c r="A3" s="5"/>
      <c r="B3" s="5"/>
      <c r="C3" s="5"/>
    </row>
    <row r="4" spans="1:9" ht="18" x14ac:dyDescent="0.25">
      <c r="A4" s="254" t="s">
        <v>132</v>
      </c>
      <c r="B4" s="254"/>
      <c r="C4" s="254"/>
      <c r="D4" s="254"/>
      <c r="E4" s="254"/>
      <c r="F4" s="254"/>
      <c r="G4" s="254"/>
      <c r="H4" s="254"/>
      <c r="I4" s="254"/>
    </row>
    <row r="5" spans="1:9" ht="18" x14ac:dyDescent="0.25">
      <c r="A5" s="254" t="s">
        <v>113</v>
      </c>
      <c r="B5" s="254"/>
      <c r="C5" s="254"/>
      <c r="D5" s="254"/>
      <c r="E5" s="254"/>
      <c r="F5" s="254"/>
      <c r="G5" s="254"/>
      <c r="H5" s="254"/>
      <c r="I5" s="254"/>
    </row>
    <row r="6" spans="1:9" ht="18" x14ac:dyDescent="0.25">
      <c r="A6" s="254" t="s">
        <v>98</v>
      </c>
      <c r="B6" s="254"/>
      <c r="C6" s="254"/>
      <c r="D6" s="254"/>
      <c r="E6" s="254"/>
      <c r="F6" s="254"/>
      <c r="G6" s="254"/>
      <c r="H6" s="254"/>
      <c r="I6" s="254"/>
    </row>
    <row r="7" spans="1:9" ht="18" x14ac:dyDescent="0.25">
      <c r="A7" s="254" t="s">
        <v>141</v>
      </c>
      <c r="B7" s="254"/>
      <c r="C7" s="254"/>
      <c r="D7" s="254"/>
      <c r="E7" s="254"/>
      <c r="F7" s="254"/>
      <c r="G7" s="254"/>
      <c r="H7" s="254"/>
      <c r="I7" s="254"/>
    </row>
    <row r="8" spans="1:9" ht="18" x14ac:dyDescent="0.25">
      <c r="A8" s="254" t="s">
        <v>154</v>
      </c>
      <c r="B8" s="254"/>
      <c r="C8" s="254"/>
      <c r="D8" s="254"/>
      <c r="E8" s="254"/>
      <c r="F8" s="254"/>
      <c r="G8" s="254"/>
      <c r="H8" s="254"/>
      <c r="I8" s="254"/>
    </row>
    <row r="9" spans="1:9" ht="18" x14ac:dyDescent="0.25">
      <c r="A9" s="82"/>
      <c r="B9" s="82"/>
      <c r="C9" s="82"/>
      <c r="D9" s="82"/>
      <c r="E9" s="82"/>
      <c r="F9" s="82"/>
      <c r="G9" s="82"/>
      <c r="H9" s="82"/>
      <c r="I9" s="82"/>
    </row>
    <row r="10" spans="1:9" ht="18" x14ac:dyDescent="0.25">
      <c r="A10" s="98"/>
      <c r="B10" s="260" t="s">
        <v>157</v>
      </c>
      <c r="C10" s="261"/>
      <c r="D10" s="261"/>
      <c r="E10" s="261"/>
      <c r="F10" s="261"/>
      <c r="G10" s="261"/>
      <c r="H10" s="261"/>
      <c r="I10" s="262"/>
    </row>
    <row r="11" spans="1:9" x14ac:dyDescent="0.25">
      <c r="A11" s="99"/>
      <c r="B11" s="258" t="s">
        <v>91</v>
      </c>
      <c r="C11" s="259"/>
      <c r="D11" s="258" t="s">
        <v>92</v>
      </c>
      <c r="E11" s="259"/>
      <c r="F11" s="258" t="s">
        <v>105</v>
      </c>
      <c r="G11" s="259"/>
      <c r="H11" s="258" t="s">
        <v>106</v>
      </c>
      <c r="I11" s="259"/>
    </row>
    <row r="12" spans="1:9" ht="33.75" customHeight="1" x14ac:dyDescent="0.25">
      <c r="A12" s="72" t="s">
        <v>79</v>
      </c>
      <c r="B12" s="100" t="s">
        <v>62</v>
      </c>
      <c r="C12" s="101" t="s">
        <v>137</v>
      </c>
      <c r="D12" s="100" t="s">
        <v>62</v>
      </c>
      <c r="E12" s="101" t="s">
        <v>137</v>
      </c>
      <c r="F12" s="100" t="s">
        <v>62</v>
      </c>
      <c r="G12" s="101" t="s">
        <v>137</v>
      </c>
      <c r="H12" s="100" t="s">
        <v>62</v>
      </c>
      <c r="I12" s="101" t="s">
        <v>137</v>
      </c>
    </row>
    <row r="13" spans="1:9" x14ac:dyDescent="0.25">
      <c r="A13" s="25"/>
      <c r="B13" s="102"/>
      <c r="C13" s="103"/>
      <c r="D13" s="102"/>
      <c r="E13" s="103"/>
      <c r="F13" s="102"/>
      <c r="G13" s="103"/>
      <c r="H13" s="102"/>
      <c r="I13" s="103"/>
    </row>
    <row r="14" spans="1:9" ht="16.5" x14ac:dyDescent="0.3">
      <c r="A14" s="104">
        <v>10001</v>
      </c>
      <c r="B14" s="105">
        <v>59</v>
      </c>
      <c r="C14" s="106">
        <v>515849</v>
      </c>
      <c r="D14" s="105">
        <v>23</v>
      </c>
      <c r="E14" s="106">
        <v>363745</v>
      </c>
      <c r="F14" s="105">
        <v>43</v>
      </c>
      <c r="G14" s="106">
        <v>1045272</v>
      </c>
      <c r="H14" s="105">
        <v>22</v>
      </c>
      <c r="I14" s="106">
        <v>757438</v>
      </c>
    </row>
    <row r="15" spans="1:9" ht="16.5" x14ac:dyDescent="0.3">
      <c r="A15" s="104">
        <v>10003</v>
      </c>
      <c r="B15" s="105">
        <v>40</v>
      </c>
      <c r="C15" s="107">
        <v>320537</v>
      </c>
      <c r="D15" s="105">
        <v>15</v>
      </c>
      <c r="E15" s="107">
        <v>273087</v>
      </c>
      <c r="F15" s="105">
        <v>30</v>
      </c>
      <c r="G15" s="107">
        <v>716315</v>
      </c>
      <c r="H15" s="105">
        <v>18</v>
      </c>
      <c r="I15" s="107">
        <v>612949</v>
      </c>
    </row>
    <row r="16" spans="1:9" ht="16.5" x14ac:dyDescent="0.3">
      <c r="A16" s="104">
        <v>10010</v>
      </c>
      <c r="B16" s="105">
        <v>40</v>
      </c>
      <c r="C16" s="107">
        <v>379614</v>
      </c>
      <c r="D16" s="105">
        <v>18</v>
      </c>
      <c r="E16" s="107">
        <v>315050</v>
      </c>
      <c r="F16" s="105">
        <v>27</v>
      </c>
      <c r="G16" s="107">
        <v>641501</v>
      </c>
      <c r="H16" s="105">
        <v>17</v>
      </c>
      <c r="I16" s="107">
        <v>577798</v>
      </c>
    </row>
    <row r="17" spans="1:9" ht="16.5" x14ac:dyDescent="0.3">
      <c r="A17" s="104">
        <v>10011</v>
      </c>
      <c r="B17" s="105">
        <v>56</v>
      </c>
      <c r="C17" s="107">
        <v>474734</v>
      </c>
      <c r="D17" s="105">
        <v>23</v>
      </c>
      <c r="E17" s="107">
        <v>387895</v>
      </c>
      <c r="F17" s="105">
        <v>30</v>
      </c>
      <c r="G17" s="107">
        <v>701089</v>
      </c>
      <c r="H17" s="105">
        <v>24</v>
      </c>
      <c r="I17" s="107">
        <v>814021</v>
      </c>
    </row>
    <row r="18" spans="1:9" ht="16.5" x14ac:dyDescent="0.3">
      <c r="A18" s="104">
        <v>10013</v>
      </c>
      <c r="B18" s="105">
        <v>65</v>
      </c>
      <c r="C18" s="107">
        <v>475884</v>
      </c>
      <c r="D18" s="105">
        <v>19</v>
      </c>
      <c r="E18" s="107">
        <v>301906</v>
      </c>
      <c r="F18" s="105">
        <v>24</v>
      </c>
      <c r="G18" s="107">
        <v>544534</v>
      </c>
      <c r="H18" s="105">
        <v>18</v>
      </c>
      <c r="I18" s="107">
        <v>597880</v>
      </c>
    </row>
    <row r="19" spans="1:9" ht="16.5" x14ac:dyDescent="0.3">
      <c r="A19" s="104">
        <v>10016</v>
      </c>
      <c r="B19" s="105">
        <v>50</v>
      </c>
      <c r="C19" s="107">
        <v>486722</v>
      </c>
      <c r="D19" s="105">
        <v>14</v>
      </c>
      <c r="E19" s="107">
        <v>229856</v>
      </c>
      <c r="F19" s="105">
        <v>25</v>
      </c>
      <c r="G19" s="107">
        <v>600954</v>
      </c>
      <c r="H19" s="105">
        <v>20</v>
      </c>
      <c r="I19" s="107">
        <v>654467</v>
      </c>
    </row>
    <row r="20" spans="1:9" ht="16.5" x14ac:dyDescent="0.3">
      <c r="A20" s="104">
        <v>10019</v>
      </c>
      <c r="B20" s="105">
        <v>59</v>
      </c>
      <c r="C20" s="107">
        <v>473122</v>
      </c>
      <c r="D20" s="105">
        <v>19</v>
      </c>
      <c r="E20" s="107">
        <v>292516</v>
      </c>
      <c r="F20" s="105">
        <v>37</v>
      </c>
      <c r="G20" s="107">
        <v>898653</v>
      </c>
      <c r="H20" s="105">
        <v>24</v>
      </c>
      <c r="I20" s="107">
        <v>822854</v>
      </c>
    </row>
    <row r="21" spans="1:9" ht="16.5" x14ac:dyDescent="0.3">
      <c r="A21" s="104">
        <v>10022</v>
      </c>
      <c r="B21" s="105">
        <v>79</v>
      </c>
      <c r="C21" s="107">
        <v>759963</v>
      </c>
      <c r="D21" s="105">
        <v>27</v>
      </c>
      <c r="E21" s="107">
        <v>403478</v>
      </c>
      <c r="F21" s="105">
        <v>50</v>
      </c>
      <c r="G21" s="107">
        <v>1182677</v>
      </c>
      <c r="H21" s="105">
        <v>34</v>
      </c>
      <c r="I21" s="107">
        <v>1122544</v>
      </c>
    </row>
    <row r="22" spans="1:9" ht="16.5" x14ac:dyDescent="0.3">
      <c r="A22" s="222">
        <v>10036</v>
      </c>
      <c r="B22" s="223">
        <v>76</v>
      </c>
      <c r="C22" s="224">
        <v>550466</v>
      </c>
      <c r="D22" s="223">
        <v>28</v>
      </c>
      <c r="E22" s="224">
        <v>467297</v>
      </c>
      <c r="F22" s="223">
        <v>34</v>
      </c>
      <c r="G22" s="224">
        <v>811770</v>
      </c>
      <c r="H22" s="223">
        <v>16</v>
      </c>
      <c r="I22" s="224">
        <v>528264</v>
      </c>
    </row>
    <row r="23" spans="1:9" ht="16.5" x14ac:dyDescent="0.3">
      <c r="A23" s="225"/>
      <c r="B23" s="226"/>
      <c r="C23" s="110"/>
      <c r="D23" s="226"/>
      <c r="E23" s="110"/>
      <c r="F23" s="226"/>
      <c r="G23" s="110"/>
      <c r="H23" s="226"/>
      <c r="I23" s="110"/>
    </row>
    <row r="25" spans="1:9" ht="18" x14ac:dyDescent="0.25">
      <c r="A25" s="98"/>
      <c r="B25" s="260" t="s">
        <v>157</v>
      </c>
      <c r="C25" s="261"/>
      <c r="D25" s="261"/>
      <c r="E25" s="261"/>
      <c r="F25" s="261"/>
      <c r="G25" s="262"/>
      <c r="H25" s="227"/>
      <c r="I25" s="112"/>
    </row>
    <row r="26" spans="1:9" x14ac:dyDescent="0.25">
      <c r="A26" s="99"/>
      <c r="B26" s="258" t="s">
        <v>107</v>
      </c>
      <c r="C26" s="259"/>
      <c r="D26" s="258" t="s">
        <v>96</v>
      </c>
      <c r="E26" s="259"/>
      <c r="F26" s="258" t="s">
        <v>97</v>
      </c>
      <c r="G26" s="259"/>
      <c r="H26" s="269"/>
      <c r="I26" s="269"/>
    </row>
    <row r="27" spans="1:9" ht="30" x14ac:dyDescent="0.25">
      <c r="A27" s="72" t="s">
        <v>79</v>
      </c>
      <c r="B27" s="100" t="s">
        <v>62</v>
      </c>
      <c r="C27" s="101" t="s">
        <v>137</v>
      </c>
      <c r="D27" s="100" t="s">
        <v>62</v>
      </c>
      <c r="E27" s="101" t="s">
        <v>137</v>
      </c>
      <c r="F27" s="100" t="s">
        <v>62</v>
      </c>
      <c r="G27" s="101" t="s">
        <v>137</v>
      </c>
      <c r="H27" s="228"/>
      <c r="I27" s="228"/>
    </row>
    <row r="28" spans="1:9" x14ac:dyDescent="0.25">
      <c r="A28" s="25"/>
      <c r="B28" s="102"/>
      <c r="C28" s="103"/>
      <c r="D28" s="102"/>
      <c r="E28" s="103"/>
      <c r="F28" s="102"/>
      <c r="G28" s="103"/>
      <c r="H28" s="102"/>
      <c r="I28" s="108"/>
    </row>
    <row r="29" spans="1:9" ht="16.5" x14ac:dyDescent="0.3">
      <c r="A29" s="104">
        <v>10001</v>
      </c>
      <c r="B29" s="105">
        <v>45</v>
      </c>
      <c r="C29" s="106">
        <v>2580092</v>
      </c>
      <c r="D29" s="105">
        <v>81</v>
      </c>
      <c r="E29" s="106">
        <v>29721283</v>
      </c>
      <c r="F29" s="105">
        <f t="shared" ref="F29:F37" si="0">B14+D14+F14+H14+B29+D29</f>
        <v>273</v>
      </c>
      <c r="G29" s="106">
        <f t="shared" ref="G29:G37" si="1">C14+E14+G14+I14+C29+E29</f>
        <v>34983679</v>
      </c>
      <c r="H29" s="105"/>
      <c r="I29" s="109"/>
    </row>
    <row r="30" spans="1:9" ht="16.5" x14ac:dyDescent="0.3">
      <c r="A30" s="104">
        <v>10003</v>
      </c>
      <c r="B30" s="105">
        <v>29</v>
      </c>
      <c r="C30" s="107">
        <v>1553947</v>
      </c>
      <c r="D30" s="105">
        <v>37</v>
      </c>
      <c r="E30" s="107">
        <v>10180665</v>
      </c>
      <c r="F30" s="105">
        <f t="shared" si="0"/>
        <v>169</v>
      </c>
      <c r="G30" s="107">
        <f t="shared" si="1"/>
        <v>13657500</v>
      </c>
      <c r="H30" s="105"/>
      <c r="I30" s="110"/>
    </row>
    <row r="31" spans="1:9" ht="16.5" x14ac:dyDescent="0.3">
      <c r="A31" s="104">
        <v>10010</v>
      </c>
      <c r="B31" s="105">
        <v>31</v>
      </c>
      <c r="C31" s="107">
        <v>1825504</v>
      </c>
      <c r="D31" s="105">
        <v>24</v>
      </c>
      <c r="E31" s="107">
        <v>6522741</v>
      </c>
      <c r="F31" s="105">
        <f t="shared" si="0"/>
        <v>157</v>
      </c>
      <c r="G31" s="107">
        <f t="shared" si="1"/>
        <v>10262208</v>
      </c>
      <c r="H31" s="105"/>
      <c r="I31" s="110"/>
    </row>
    <row r="32" spans="1:9" ht="16.5" x14ac:dyDescent="0.3">
      <c r="A32" s="104">
        <v>10011</v>
      </c>
      <c r="B32" s="105">
        <v>37</v>
      </c>
      <c r="C32" s="107">
        <v>2085402</v>
      </c>
      <c r="D32" s="105">
        <v>54</v>
      </c>
      <c r="E32" s="107">
        <v>13496965</v>
      </c>
      <c r="F32" s="105">
        <f t="shared" si="0"/>
        <v>224</v>
      </c>
      <c r="G32" s="107">
        <f t="shared" si="1"/>
        <v>17960106</v>
      </c>
      <c r="H32" s="105"/>
      <c r="I32" s="110"/>
    </row>
    <row r="33" spans="1:9" ht="16.5" x14ac:dyDescent="0.3">
      <c r="A33" s="104">
        <v>10013</v>
      </c>
      <c r="B33" s="105">
        <v>34</v>
      </c>
      <c r="C33" s="107">
        <v>1980425</v>
      </c>
      <c r="D33" s="105">
        <v>43</v>
      </c>
      <c r="E33" s="107">
        <v>11254359</v>
      </c>
      <c r="F33" s="105">
        <f t="shared" si="0"/>
        <v>203</v>
      </c>
      <c r="G33" s="107">
        <f t="shared" si="1"/>
        <v>15154988</v>
      </c>
      <c r="H33" s="105"/>
      <c r="I33" s="110"/>
    </row>
    <row r="34" spans="1:9" ht="16.5" x14ac:dyDescent="0.3">
      <c r="A34" s="104">
        <v>10016</v>
      </c>
      <c r="B34" s="105">
        <v>33</v>
      </c>
      <c r="C34" s="107">
        <v>1649830</v>
      </c>
      <c r="D34" s="105">
        <v>36</v>
      </c>
      <c r="E34" s="107">
        <v>5276308</v>
      </c>
      <c r="F34" s="105">
        <f t="shared" si="0"/>
        <v>178</v>
      </c>
      <c r="G34" s="107">
        <f t="shared" si="1"/>
        <v>8898137</v>
      </c>
      <c r="H34" s="105"/>
      <c r="I34" s="110"/>
    </row>
    <row r="35" spans="1:9" ht="16.5" x14ac:dyDescent="0.3">
      <c r="A35" s="104">
        <v>10019</v>
      </c>
      <c r="B35" s="105">
        <v>55</v>
      </c>
      <c r="C35" s="107">
        <v>3065677</v>
      </c>
      <c r="D35" s="105">
        <v>74</v>
      </c>
      <c r="E35" s="107">
        <v>30727688</v>
      </c>
      <c r="F35" s="105">
        <f t="shared" si="0"/>
        <v>268</v>
      </c>
      <c r="G35" s="107">
        <f t="shared" si="1"/>
        <v>36280510</v>
      </c>
      <c r="H35" s="105"/>
      <c r="I35" s="110"/>
    </row>
    <row r="36" spans="1:9" ht="16.5" x14ac:dyDescent="0.3">
      <c r="A36" s="104">
        <v>10022</v>
      </c>
      <c r="B36" s="105">
        <v>81</v>
      </c>
      <c r="C36" s="107">
        <v>4488661</v>
      </c>
      <c r="D36" s="105">
        <v>132</v>
      </c>
      <c r="E36" s="107">
        <v>43925443</v>
      </c>
      <c r="F36" s="105">
        <f t="shared" si="0"/>
        <v>403</v>
      </c>
      <c r="G36" s="107">
        <f t="shared" si="1"/>
        <v>51882766</v>
      </c>
      <c r="H36" s="105"/>
      <c r="I36" s="110"/>
    </row>
    <row r="37" spans="1:9" ht="16.5" x14ac:dyDescent="0.3">
      <c r="A37" s="222">
        <v>10036</v>
      </c>
      <c r="B37" s="223">
        <v>46</v>
      </c>
      <c r="C37" s="224">
        <v>2479060</v>
      </c>
      <c r="D37" s="223">
        <v>106</v>
      </c>
      <c r="E37" s="224">
        <v>41433693</v>
      </c>
      <c r="F37" s="223">
        <f t="shared" si="0"/>
        <v>306</v>
      </c>
      <c r="G37" s="224">
        <f t="shared" si="1"/>
        <v>46270550</v>
      </c>
    </row>
  </sheetData>
  <mergeCells count="17">
    <mergeCell ref="B26:C26"/>
    <mergeCell ref="D26:E26"/>
    <mergeCell ref="F26:G26"/>
    <mergeCell ref="H26:I26"/>
    <mergeCell ref="B11:C11"/>
    <mergeCell ref="B25:G25"/>
    <mergeCell ref="D11:E11"/>
    <mergeCell ref="F11:G11"/>
    <mergeCell ref="H11:I11"/>
    <mergeCell ref="A1:I1"/>
    <mergeCell ref="A2:I2"/>
    <mergeCell ref="A4:I4"/>
    <mergeCell ref="A5:I5"/>
    <mergeCell ref="B10:I10"/>
    <mergeCell ref="A6:I6"/>
    <mergeCell ref="A8:I8"/>
    <mergeCell ref="A7:I7"/>
  </mergeCells>
  <pageMargins left="0.7" right="0.7" top="0.75" bottom="0.75" header="0.3" footer="0.3"/>
  <pageSetup scale="83"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A1:I104"/>
  <sheetViews>
    <sheetView showGridLines="0" zoomScaleNormal="100" workbookViewId="0">
      <selection sqref="A1:I1"/>
    </sheetView>
  </sheetViews>
  <sheetFormatPr defaultRowHeight="15" x14ac:dyDescent="0.25"/>
  <cols>
    <col min="1" max="1" width="11.42578125" customWidth="1"/>
    <col min="2" max="2" width="11.7109375" style="4" customWidth="1"/>
    <col min="3" max="3" width="12.28515625" style="4" customWidth="1"/>
    <col min="4" max="4" width="13.7109375" customWidth="1"/>
    <col min="5" max="5" width="4.7109375" customWidth="1"/>
    <col min="6" max="6" width="11.42578125" customWidth="1"/>
    <col min="7" max="7" width="11.7109375" customWidth="1"/>
    <col min="8" max="8" width="12.28515625" customWidth="1"/>
    <col min="9" max="9" width="13.7109375" customWidth="1"/>
  </cols>
  <sheetData>
    <row r="1" spans="1:9" ht="18" x14ac:dyDescent="0.25">
      <c r="A1" s="254" t="s">
        <v>8</v>
      </c>
      <c r="B1" s="254"/>
      <c r="C1" s="254"/>
      <c r="D1" s="254"/>
      <c r="E1" s="254"/>
      <c r="F1" s="254"/>
      <c r="G1" s="254"/>
      <c r="H1" s="254"/>
      <c r="I1" s="254"/>
    </row>
    <row r="2" spans="1:9" ht="18" x14ac:dyDescent="0.25">
      <c r="A2" s="254" t="s">
        <v>193</v>
      </c>
      <c r="B2" s="254"/>
      <c r="C2" s="254"/>
      <c r="D2" s="254"/>
      <c r="E2" s="254"/>
      <c r="F2" s="254"/>
      <c r="G2" s="254"/>
      <c r="H2" s="254"/>
      <c r="I2" s="254"/>
    </row>
    <row r="3" spans="1:9" ht="18" x14ac:dyDescent="0.25">
      <c r="A3" s="82"/>
      <c r="B3" s="82"/>
      <c r="C3" s="82"/>
      <c r="D3" s="82"/>
      <c r="E3" s="82"/>
      <c r="F3" s="82"/>
    </row>
    <row r="4" spans="1:9" ht="18" x14ac:dyDescent="0.25">
      <c r="A4" s="254" t="s">
        <v>135</v>
      </c>
      <c r="B4" s="254"/>
      <c r="C4" s="254"/>
      <c r="D4" s="254"/>
      <c r="E4" s="254"/>
      <c r="F4" s="254"/>
      <c r="G4" s="254"/>
      <c r="H4" s="254"/>
      <c r="I4" s="254"/>
    </row>
    <row r="5" spans="1:9" ht="18" x14ac:dyDescent="0.25">
      <c r="A5" s="254" t="s">
        <v>102</v>
      </c>
      <c r="B5" s="254"/>
      <c r="C5" s="254"/>
      <c r="D5" s="254"/>
      <c r="E5" s="254"/>
      <c r="F5" s="254"/>
      <c r="G5" s="254"/>
      <c r="H5" s="254"/>
      <c r="I5" s="254"/>
    </row>
    <row r="6" spans="1:9" ht="18" x14ac:dyDescent="0.25">
      <c r="A6" s="254" t="s">
        <v>141</v>
      </c>
      <c r="B6" s="254"/>
      <c r="C6" s="254"/>
      <c r="D6" s="254"/>
      <c r="E6" s="254"/>
      <c r="F6" s="254"/>
      <c r="G6" s="254"/>
      <c r="H6" s="254"/>
      <c r="I6" s="254"/>
    </row>
    <row r="7" spans="1:9" ht="18" x14ac:dyDescent="0.25">
      <c r="A7" s="254" t="s">
        <v>142</v>
      </c>
      <c r="B7" s="254"/>
      <c r="C7" s="254"/>
      <c r="D7" s="254"/>
      <c r="E7" s="254"/>
      <c r="F7" s="254"/>
      <c r="G7" s="254"/>
      <c r="H7" s="254"/>
      <c r="I7" s="254"/>
    </row>
    <row r="8" spans="1:9" ht="15.75" x14ac:dyDescent="0.25">
      <c r="A8" s="181"/>
      <c r="B8" s="181"/>
      <c r="C8" s="181"/>
      <c r="D8" s="181"/>
      <c r="E8" s="166"/>
    </row>
    <row r="9" spans="1:9" ht="45" customHeight="1" x14ac:dyDescent="0.25">
      <c r="A9" s="229" t="s">
        <v>79</v>
      </c>
      <c r="B9" s="230" t="s">
        <v>62</v>
      </c>
      <c r="C9" s="231" t="s">
        <v>196</v>
      </c>
      <c r="D9" s="232" t="s">
        <v>197</v>
      </c>
      <c r="E9" s="166"/>
      <c r="F9" s="229" t="s">
        <v>79</v>
      </c>
      <c r="G9" s="230" t="s">
        <v>62</v>
      </c>
      <c r="H9" s="231" t="s">
        <v>196</v>
      </c>
      <c r="I9" s="232" t="s">
        <v>197</v>
      </c>
    </row>
    <row r="10" spans="1:9" ht="14.25" customHeight="1" x14ac:dyDescent="0.25">
      <c r="A10" s="16"/>
      <c r="B10" s="26"/>
      <c r="C10" s="233"/>
      <c r="D10" s="234"/>
      <c r="E10" s="166"/>
      <c r="F10" s="16"/>
      <c r="G10" s="26"/>
      <c r="H10" s="233"/>
      <c r="I10" s="234"/>
    </row>
    <row r="11" spans="1:9" ht="14.25" customHeight="1" x14ac:dyDescent="0.25">
      <c r="A11" s="16" t="s">
        <v>143</v>
      </c>
      <c r="B11" s="26"/>
      <c r="C11" s="209"/>
      <c r="D11" s="234"/>
      <c r="E11" s="166"/>
      <c r="F11" s="25" t="s">
        <v>201</v>
      </c>
      <c r="G11" s="85"/>
      <c r="H11" s="94"/>
      <c r="I11" s="235"/>
    </row>
    <row r="12" spans="1:9" ht="14.25" customHeight="1" x14ac:dyDescent="0.25">
      <c r="A12" s="84">
        <v>10001</v>
      </c>
      <c r="B12" s="85">
        <v>65</v>
      </c>
      <c r="C12" s="94">
        <v>6994503</v>
      </c>
      <c r="D12" s="235">
        <v>44389</v>
      </c>
      <c r="E12" s="166"/>
      <c r="F12" s="84">
        <v>10016</v>
      </c>
      <c r="G12" s="85">
        <v>30</v>
      </c>
      <c r="H12" s="94">
        <v>2595024</v>
      </c>
      <c r="I12" s="235">
        <v>44291</v>
      </c>
    </row>
    <row r="13" spans="1:9" s="93" customFormat="1" ht="14.25" customHeight="1" x14ac:dyDescent="0.2">
      <c r="A13" s="84">
        <v>10002</v>
      </c>
      <c r="B13" s="85">
        <v>13</v>
      </c>
      <c r="C13" s="94">
        <v>290172</v>
      </c>
      <c r="D13" s="235">
        <v>18827</v>
      </c>
      <c r="E13" s="238"/>
      <c r="F13" s="84">
        <v>10017</v>
      </c>
      <c r="G13" s="85">
        <v>50</v>
      </c>
      <c r="H13" s="94">
        <v>3218096</v>
      </c>
      <c r="I13" s="235">
        <v>27295</v>
      </c>
    </row>
    <row r="14" spans="1:9" s="93" customFormat="1" ht="14.25" customHeight="1" x14ac:dyDescent="0.2">
      <c r="A14" s="84">
        <v>10003</v>
      </c>
      <c r="B14" s="85">
        <v>36</v>
      </c>
      <c r="C14" s="94">
        <v>1637792</v>
      </c>
      <c r="D14" s="235">
        <v>28663</v>
      </c>
      <c r="E14" s="238"/>
      <c r="F14" s="84">
        <v>10018</v>
      </c>
      <c r="G14" s="85">
        <v>21</v>
      </c>
      <c r="H14" s="94">
        <v>7772081</v>
      </c>
      <c r="I14" s="235">
        <v>33131</v>
      </c>
    </row>
    <row r="15" spans="1:9" s="93" customFormat="1" ht="14.25" customHeight="1" x14ac:dyDescent="0.2">
      <c r="A15" s="84">
        <v>10004</v>
      </c>
      <c r="B15" s="85">
        <v>37</v>
      </c>
      <c r="C15" s="94">
        <v>4768428</v>
      </c>
      <c r="D15" s="235">
        <v>24253</v>
      </c>
      <c r="E15" s="238"/>
      <c r="F15" s="84">
        <v>10019</v>
      </c>
      <c r="G15" s="85">
        <v>54</v>
      </c>
      <c r="H15" s="94">
        <v>2400700</v>
      </c>
      <c r="I15" s="235">
        <v>33665</v>
      </c>
    </row>
    <row r="16" spans="1:9" s="93" customFormat="1" ht="14.25" customHeight="1" x14ac:dyDescent="0.2">
      <c r="A16" s="84">
        <v>10005</v>
      </c>
      <c r="B16" s="85">
        <v>53</v>
      </c>
      <c r="C16" s="94">
        <v>7297745</v>
      </c>
      <c r="D16" s="235">
        <v>42266</v>
      </c>
      <c r="E16" s="238"/>
      <c r="F16" s="84">
        <v>10022</v>
      </c>
      <c r="G16" s="85">
        <v>71</v>
      </c>
      <c r="H16" s="94">
        <v>4550971</v>
      </c>
      <c r="I16" s="235">
        <v>26996</v>
      </c>
    </row>
    <row r="17" spans="1:9" s="93" customFormat="1" ht="14.25" customHeight="1" x14ac:dyDescent="0.2">
      <c r="A17" s="84">
        <v>10006</v>
      </c>
      <c r="B17" s="85">
        <v>24</v>
      </c>
      <c r="C17" s="94">
        <v>1205125</v>
      </c>
      <c r="D17" s="235">
        <v>25188</v>
      </c>
      <c r="E17" s="238"/>
      <c r="F17" s="84">
        <v>10036</v>
      </c>
      <c r="G17" s="85">
        <v>27</v>
      </c>
      <c r="H17" s="94">
        <v>2805549</v>
      </c>
      <c r="I17" s="235">
        <v>65460</v>
      </c>
    </row>
    <row r="18" spans="1:9" s="93" customFormat="1" ht="14.25" customHeight="1" x14ac:dyDescent="0.2">
      <c r="A18" s="84">
        <v>10007</v>
      </c>
      <c r="B18" s="85">
        <v>20</v>
      </c>
      <c r="C18" s="94">
        <v>1226101</v>
      </c>
      <c r="D18" s="235">
        <v>46197</v>
      </c>
      <c r="E18" s="238"/>
      <c r="F18" s="84">
        <v>10065</v>
      </c>
      <c r="G18" s="85">
        <v>11</v>
      </c>
      <c r="H18" s="94">
        <v>511624</v>
      </c>
      <c r="I18" s="235">
        <v>24585</v>
      </c>
    </row>
    <row r="19" spans="1:9" s="93" customFormat="1" ht="14.25" customHeight="1" x14ac:dyDescent="0.2">
      <c r="A19" s="84">
        <v>10010</v>
      </c>
      <c r="B19" s="85">
        <v>49</v>
      </c>
      <c r="C19" s="94">
        <v>6103140</v>
      </c>
      <c r="D19" s="235">
        <v>30468</v>
      </c>
      <c r="E19" s="238"/>
      <c r="F19" s="84"/>
      <c r="G19" s="85"/>
      <c r="H19" s="94"/>
      <c r="I19" s="235"/>
    </row>
    <row r="20" spans="1:9" s="93" customFormat="1" ht="14.25" customHeight="1" x14ac:dyDescent="0.2">
      <c r="A20" s="84">
        <v>10011</v>
      </c>
      <c r="B20" s="85">
        <v>35</v>
      </c>
      <c r="C20" s="94">
        <v>3328352</v>
      </c>
      <c r="D20" s="235">
        <v>29565</v>
      </c>
      <c r="E20" s="238"/>
      <c r="F20" s="16" t="s">
        <v>73</v>
      </c>
      <c r="G20" s="85"/>
      <c r="H20" s="94"/>
      <c r="I20" s="235"/>
    </row>
    <row r="21" spans="1:9" s="93" customFormat="1" ht="14.25" customHeight="1" x14ac:dyDescent="0.2">
      <c r="A21" s="84">
        <v>10012</v>
      </c>
      <c r="B21" s="85">
        <v>16</v>
      </c>
      <c r="C21" s="94">
        <v>899852</v>
      </c>
      <c r="D21" s="235">
        <v>25324</v>
      </c>
      <c r="E21" s="238"/>
      <c r="F21" s="84">
        <v>10001</v>
      </c>
      <c r="G21" s="85">
        <v>293</v>
      </c>
      <c r="H21" s="94">
        <v>19606488</v>
      </c>
      <c r="I21" s="235">
        <v>21983</v>
      </c>
    </row>
    <row r="22" spans="1:9" s="93" customFormat="1" ht="14.25" customHeight="1" x14ac:dyDescent="0.2">
      <c r="A22" s="84">
        <v>10013</v>
      </c>
      <c r="B22" s="85">
        <v>40</v>
      </c>
      <c r="C22" s="94">
        <v>3913517</v>
      </c>
      <c r="D22" s="235">
        <v>38293</v>
      </c>
      <c r="E22" s="238"/>
      <c r="F22" s="84">
        <v>10002</v>
      </c>
      <c r="G22" s="85">
        <v>33</v>
      </c>
      <c r="H22" s="94">
        <v>1087144</v>
      </c>
      <c r="I22" s="235">
        <v>15942</v>
      </c>
    </row>
    <row r="23" spans="1:9" s="93" customFormat="1" ht="14.25" customHeight="1" x14ac:dyDescent="0.2">
      <c r="A23" s="84">
        <v>10014</v>
      </c>
      <c r="B23" s="85">
        <v>21</v>
      </c>
      <c r="C23" s="94">
        <v>1251699</v>
      </c>
      <c r="D23" s="235">
        <v>35714</v>
      </c>
      <c r="E23" s="238"/>
      <c r="F23" s="84">
        <v>10003</v>
      </c>
      <c r="G23" s="85">
        <v>158</v>
      </c>
      <c r="H23" s="94">
        <v>5301770</v>
      </c>
      <c r="I23" s="235">
        <v>17947</v>
      </c>
    </row>
    <row r="24" spans="1:9" s="93" customFormat="1" ht="14.25" customHeight="1" x14ac:dyDescent="0.2">
      <c r="A24" s="84">
        <v>10016</v>
      </c>
      <c r="B24" s="85">
        <v>67</v>
      </c>
      <c r="C24" s="94">
        <v>2611232</v>
      </c>
      <c r="D24" s="235">
        <v>30845</v>
      </c>
      <c r="E24" s="238"/>
      <c r="F24" s="84">
        <v>10004</v>
      </c>
      <c r="G24" s="85">
        <v>110</v>
      </c>
      <c r="H24" s="94">
        <v>5473693</v>
      </c>
      <c r="I24" s="235">
        <v>26940</v>
      </c>
    </row>
    <row r="25" spans="1:9" s="93" customFormat="1" ht="14.25" customHeight="1" x14ac:dyDescent="0.2">
      <c r="A25" s="84">
        <v>10017</v>
      </c>
      <c r="B25" s="85">
        <v>257</v>
      </c>
      <c r="C25" s="94">
        <v>17878154</v>
      </c>
      <c r="D25" s="235">
        <v>32892</v>
      </c>
      <c r="E25" s="238"/>
      <c r="F25" s="84">
        <v>10005</v>
      </c>
      <c r="G25" s="85">
        <v>99</v>
      </c>
      <c r="H25" s="94">
        <v>4729393</v>
      </c>
      <c r="I25" s="235">
        <v>25422</v>
      </c>
    </row>
    <row r="26" spans="1:9" s="93" customFormat="1" ht="14.25" customHeight="1" x14ac:dyDescent="0.2">
      <c r="A26" s="84">
        <v>10018</v>
      </c>
      <c r="B26" s="85">
        <v>67</v>
      </c>
      <c r="C26" s="94">
        <v>7258532</v>
      </c>
      <c r="D26" s="235">
        <v>40243</v>
      </c>
      <c r="E26" s="238"/>
      <c r="F26" s="84">
        <v>10006</v>
      </c>
      <c r="G26" s="85">
        <v>59</v>
      </c>
      <c r="H26" s="94">
        <v>2917773</v>
      </c>
      <c r="I26" s="235">
        <v>17139</v>
      </c>
    </row>
    <row r="27" spans="1:9" s="93" customFormat="1" ht="14.25" customHeight="1" x14ac:dyDescent="0.2">
      <c r="A27" s="84">
        <v>10019</v>
      </c>
      <c r="B27" s="85">
        <v>222</v>
      </c>
      <c r="C27" s="94">
        <v>27974029</v>
      </c>
      <c r="D27" s="235">
        <v>41886</v>
      </c>
      <c r="E27" s="238"/>
      <c r="F27" s="84">
        <v>10007</v>
      </c>
      <c r="G27" s="85">
        <v>63</v>
      </c>
      <c r="H27" s="94">
        <v>3224010</v>
      </c>
      <c r="I27" s="235">
        <v>21062</v>
      </c>
    </row>
    <row r="28" spans="1:9" s="93" customFormat="1" ht="14.25" customHeight="1" x14ac:dyDescent="0.2">
      <c r="A28" s="84">
        <v>10020</v>
      </c>
      <c r="B28" s="85">
        <v>54</v>
      </c>
      <c r="C28" s="94">
        <v>7689683</v>
      </c>
      <c r="D28" s="235">
        <v>51915</v>
      </c>
      <c r="E28" s="238"/>
      <c r="F28" s="84">
        <v>10010</v>
      </c>
      <c r="G28" s="85">
        <v>176</v>
      </c>
      <c r="H28" s="94">
        <v>7083398</v>
      </c>
      <c r="I28" s="235">
        <v>22361</v>
      </c>
    </row>
    <row r="29" spans="1:9" s="93" customFormat="1" ht="14.25" customHeight="1" x14ac:dyDescent="0.2">
      <c r="A29" s="84">
        <v>10022</v>
      </c>
      <c r="B29" s="85">
        <v>453</v>
      </c>
      <c r="C29" s="94">
        <v>34109795</v>
      </c>
      <c r="D29" s="235">
        <v>34920</v>
      </c>
      <c r="E29" s="238"/>
      <c r="F29" s="84">
        <v>10011</v>
      </c>
      <c r="G29" s="85">
        <v>175</v>
      </c>
      <c r="H29" s="94">
        <v>6926472</v>
      </c>
      <c r="I29" s="235">
        <v>18887</v>
      </c>
    </row>
    <row r="30" spans="1:9" s="93" customFormat="1" ht="14.25" customHeight="1" x14ac:dyDescent="0.2">
      <c r="A30" s="84">
        <v>10028</v>
      </c>
      <c r="B30" s="85">
        <v>13</v>
      </c>
      <c r="C30" s="94">
        <v>589391</v>
      </c>
      <c r="D30" s="235">
        <v>25968</v>
      </c>
      <c r="E30" s="238"/>
      <c r="F30" s="84">
        <v>10012</v>
      </c>
      <c r="G30" s="85">
        <v>129</v>
      </c>
      <c r="H30" s="94">
        <v>3273915</v>
      </c>
      <c r="I30" s="235">
        <v>15168</v>
      </c>
    </row>
    <row r="31" spans="1:9" s="93" customFormat="1" ht="14.25" customHeight="1" x14ac:dyDescent="0.2">
      <c r="A31" s="84">
        <v>10036</v>
      </c>
      <c r="B31" s="85">
        <v>160</v>
      </c>
      <c r="C31" s="94">
        <v>23029076</v>
      </c>
      <c r="D31" s="235">
        <v>48356</v>
      </c>
      <c r="E31" s="238"/>
      <c r="F31" s="84">
        <v>10013</v>
      </c>
      <c r="G31" s="85">
        <v>140</v>
      </c>
      <c r="H31" s="94">
        <v>6562904</v>
      </c>
      <c r="I31" s="235">
        <v>21083</v>
      </c>
    </row>
    <row r="32" spans="1:9" s="93" customFormat="1" ht="14.25" customHeight="1" x14ac:dyDescent="0.2">
      <c r="A32" s="84">
        <v>10038</v>
      </c>
      <c r="B32" s="85">
        <v>29</v>
      </c>
      <c r="C32" s="94">
        <v>2390387</v>
      </c>
      <c r="D32" s="235">
        <v>34753</v>
      </c>
      <c r="E32" s="238"/>
      <c r="F32" s="84">
        <v>10014</v>
      </c>
      <c r="G32" s="85">
        <v>109</v>
      </c>
      <c r="H32" s="94">
        <v>6956838</v>
      </c>
      <c r="I32" s="235">
        <v>18719</v>
      </c>
    </row>
    <row r="33" spans="1:9" s="93" customFormat="1" ht="14.25" customHeight="1" x14ac:dyDescent="0.2">
      <c r="A33" s="84">
        <v>10065</v>
      </c>
      <c r="B33" s="85">
        <v>23</v>
      </c>
      <c r="C33" s="94">
        <v>1070686</v>
      </c>
      <c r="D33" s="235">
        <v>44159</v>
      </c>
      <c r="E33" s="238"/>
      <c r="F33" s="84">
        <v>10016</v>
      </c>
      <c r="G33" s="85">
        <v>283</v>
      </c>
      <c r="H33" s="94">
        <v>11864927</v>
      </c>
      <c r="I33" s="235">
        <v>20890</v>
      </c>
    </row>
    <row r="34" spans="1:9" s="93" customFormat="1" ht="14.25" customHeight="1" x14ac:dyDescent="0.2">
      <c r="A34" s="84">
        <v>10104</v>
      </c>
      <c r="B34" s="85">
        <v>11</v>
      </c>
      <c r="C34" s="94">
        <v>3234750</v>
      </c>
      <c r="D34" s="235">
        <v>108884</v>
      </c>
      <c r="E34" s="238"/>
      <c r="F34" s="84">
        <v>10017</v>
      </c>
      <c r="G34" s="85">
        <v>354</v>
      </c>
      <c r="H34" s="94">
        <v>27623183</v>
      </c>
      <c r="I34" s="235">
        <v>27096</v>
      </c>
    </row>
    <row r="35" spans="1:9" s="93" customFormat="1" ht="14.25" customHeight="1" x14ac:dyDescent="0.2">
      <c r="A35" s="84">
        <v>10105</v>
      </c>
      <c r="B35" s="85">
        <v>18</v>
      </c>
      <c r="C35" s="94">
        <v>3985802</v>
      </c>
      <c r="D35" s="235">
        <v>74498</v>
      </c>
      <c r="E35" s="238"/>
      <c r="F35" s="84">
        <v>10018</v>
      </c>
      <c r="G35" s="85">
        <v>252</v>
      </c>
      <c r="H35" s="94">
        <v>10963314</v>
      </c>
      <c r="I35" s="235">
        <v>21671</v>
      </c>
    </row>
    <row r="36" spans="1:9" s="93" customFormat="1" ht="14.25" customHeight="1" x14ac:dyDescent="0.2">
      <c r="A36" s="84">
        <v>10106</v>
      </c>
      <c r="B36" s="85">
        <v>14</v>
      </c>
      <c r="C36" s="94">
        <v>559611</v>
      </c>
      <c r="D36" s="235">
        <v>37273</v>
      </c>
      <c r="E36" s="238"/>
      <c r="F36" s="84">
        <v>10019</v>
      </c>
      <c r="G36" s="85">
        <v>317</v>
      </c>
      <c r="H36" s="94">
        <v>29997500</v>
      </c>
      <c r="I36" s="235">
        <v>27982</v>
      </c>
    </row>
    <row r="37" spans="1:9" s="93" customFormat="1" ht="14.25" customHeight="1" x14ac:dyDescent="0.2">
      <c r="A37" s="84">
        <v>10111</v>
      </c>
      <c r="B37" s="85">
        <v>12</v>
      </c>
      <c r="C37" s="94">
        <v>1404756</v>
      </c>
      <c r="D37" s="235">
        <v>40207</v>
      </c>
      <c r="E37" s="238"/>
      <c r="F37" s="84">
        <v>10020</v>
      </c>
      <c r="G37" s="85">
        <v>56</v>
      </c>
      <c r="H37" s="94">
        <v>11839490</v>
      </c>
      <c r="I37" s="235">
        <v>51750</v>
      </c>
    </row>
    <row r="38" spans="1:9" s="93" customFormat="1" ht="14.25" customHeight="1" x14ac:dyDescent="0.2">
      <c r="A38" s="84">
        <v>10119</v>
      </c>
      <c r="B38" s="85">
        <v>12</v>
      </c>
      <c r="C38" s="94">
        <v>926884</v>
      </c>
      <c r="D38" s="235">
        <v>34267</v>
      </c>
      <c r="E38" s="238"/>
      <c r="F38" s="84">
        <v>10021</v>
      </c>
      <c r="G38" s="85">
        <v>69</v>
      </c>
      <c r="H38" s="94">
        <v>1700085</v>
      </c>
      <c r="I38" s="235">
        <v>18870</v>
      </c>
    </row>
    <row r="39" spans="1:9" s="93" customFormat="1" ht="14.25" customHeight="1" x14ac:dyDescent="0.2">
      <c r="A39" s="84">
        <v>10151</v>
      </c>
      <c r="B39" s="85">
        <v>15</v>
      </c>
      <c r="C39" s="94">
        <v>790570</v>
      </c>
      <c r="D39" s="235">
        <v>33862</v>
      </c>
      <c r="E39" s="238"/>
      <c r="F39" s="84">
        <v>10022</v>
      </c>
      <c r="G39" s="85">
        <v>362</v>
      </c>
      <c r="H39" s="94">
        <v>26479052</v>
      </c>
      <c r="I39" s="235">
        <v>26111</v>
      </c>
    </row>
    <row r="40" spans="1:9" s="93" customFormat="1" ht="14.25" customHeight="1" x14ac:dyDescent="0.2">
      <c r="A40" s="84">
        <v>10152</v>
      </c>
      <c r="B40" s="85">
        <v>12</v>
      </c>
      <c r="C40" s="94">
        <v>1646387</v>
      </c>
      <c r="D40" s="235">
        <v>130349</v>
      </c>
      <c r="E40" s="238"/>
      <c r="F40" s="84">
        <v>10023</v>
      </c>
      <c r="G40" s="85">
        <v>67</v>
      </c>
      <c r="H40" s="94">
        <v>1312003</v>
      </c>
      <c r="I40" s="235">
        <v>12780</v>
      </c>
    </row>
    <row r="41" spans="1:9" s="93" customFormat="1" ht="14.25" customHeight="1" x14ac:dyDescent="0.2">
      <c r="A41" s="84">
        <v>10153</v>
      </c>
      <c r="B41" s="85">
        <v>21</v>
      </c>
      <c r="C41" s="94">
        <v>3301355</v>
      </c>
      <c r="D41" s="235">
        <v>85574</v>
      </c>
      <c r="E41" s="238"/>
      <c r="F41" s="84">
        <v>10024</v>
      </c>
      <c r="G41" s="85">
        <v>49</v>
      </c>
      <c r="H41" s="94">
        <v>1930323</v>
      </c>
      <c r="I41" s="235">
        <v>16394</v>
      </c>
    </row>
    <row r="42" spans="1:9" s="93" customFormat="1" ht="14.25" customHeight="1" x14ac:dyDescent="0.2">
      <c r="A42" s="84">
        <v>10165</v>
      </c>
      <c r="B42" s="85">
        <v>14</v>
      </c>
      <c r="C42" s="94">
        <v>595688</v>
      </c>
      <c r="D42" s="235">
        <v>32323</v>
      </c>
      <c r="E42" s="238"/>
      <c r="F42" s="84">
        <v>10025</v>
      </c>
      <c r="G42" s="85">
        <v>19</v>
      </c>
      <c r="H42" s="94">
        <v>463229</v>
      </c>
      <c r="I42" s="235">
        <v>22972</v>
      </c>
    </row>
    <row r="43" spans="1:9" s="93" customFormat="1" ht="14.25" customHeight="1" x14ac:dyDescent="0.2">
      <c r="A43" s="84">
        <v>10166</v>
      </c>
      <c r="B43" s="85">
        <v>10</v>
      </c>
      <c r="C43" s="94">
        <v>1022079</v>
      </c>
      <c r="D43" s="235">
        <v>48883</v>
      </c>
      <c r="E43" s="238"/>
      <c r="F43" s="84">
        <v>10028</v>
      </c>
      <c r="G43" s="85">
        <v>55</v>
      </c>
      <c r="H43" s="94">
        <v>962676</v>
      </c>
      <c r="I43" s="235">
        <v>14054</v>
      </c>
    </row>
    <row r="44" spans="1:9" s="93" customFormat="1" ht="14.25" customHeight="1" x14ac:dyDescent="0.2">
      <c r="A44" s="84">
        <v>10167</v>
      </c>
      <c r="B44" s="85">
        <v>12</v>
      </c>
      <c r="C44" s="94">
        <v>2553844</v>
      </c>
      <c r="D44" s="235">
        <v>134246</v>
      </c>
      <c r="E44" s="238"/>
      <c r="F44" s="84">
        <v>10036</v>
      </c>
      <c r="G44" s="85">
        <v>319</v>
      </c>
      <c r="H44" s="94">
        <v>29534402</v>
      </c>
      <c r="I44" s="235">
        <v>28022</v>
      </c>
    </row>
    <row r="45" spans="1:9" s="93" customFormat="1" ht="14.25" customHeight="1" x14ac:dyDescent="0.2">
      <c r="A45" s="84">
        <v>10171</v>
      </c>
      <c r="B45" s="85">
        <v>15</v>
      </c>
      <c r="C45" s="94">
        <v>2159289</v>
      </c>
      <c r="D45" s="235">
        <v>86532</v>
      </c>
      <c r="E45" s="238"/>
      <c r="F45" s="84">
        <v>10038</v>
      </c>
      <c r="G45" s="85">
        <v>61</v>
      </c>
      <c r="H45" s="94">
        <v>2836061</v>
      </c>
      <c r="I45" s="235">
        <v>23282</v>
      </c>
    </row>
    <row r="46" spans="1:9" s="93" customFormat="1" ht="14.25" customHeight="1" x14ac:dyDescent="0.2">
      <c r="A46" s="84">
        <v>10178</v>
      </c>
      <c r="B46" s="85">
        <v>11</v>
      </c>
      <c r="C46" s="94">
        <v>952318</v>
      </c>
      <c r="D46" s="235">
        <v>77602</v>
      </c>
      <c r="E46" s="238"/>
      <c r="F46" s="84">
        <v>10065</v>
      </c>
      <c r="G46" s="85">
        <v>66</v>
      </c>
      <c r="H46" s="94">
        <v>1676215</v>
      </c>
      <c r="I46" s="235">
        <v>17231</v>
      </c>
    </row>
    <row r="47" spans="1:9" s="93" customFormat="1" ht="14.25" customHeight="1" x14ac:dyDescent="0.2">
      <c r="A47" s="84">
        <v>10281</v>
      </c>
      <c r="B47" s="85">
        <v>17</v>
      </c>
      <c r="C47" s="94">
        <v>4818022</v>
      </c>
      <c r="D47" s="235">
        <v>100058</v>
      </c>
      <c r="E47" s="238"/>
      <c r="F47" s="84">
        <v>10075</v>
      </c>
      <c r="G47" s="85">
        <v>32</v>
      </c>
      <c r="H47" s="94">
        <v>1486735</v>
      </c>
      <c r="I47" s="235">
        <v>13208</v>
      </c>
    </row>
    <row r="48" spans="1:9" s="93" customFormat="1" ht="14.25" customHeight="1" x14ac:dyDescent="0.2">
      <c r="A48" s="84"/>
      <c r="B48" s="85"/>
      <c r="C48" s="94"/>
      <c r="D48" s="235"/>
      <c r="E48" s="238"/>
      <c r="F48" s="84">
        <v>10105</v>
      </c>
      <c r="G48" s="85">
        <v>11</v>
      </c>
      <c r="H48" s="94">
        <v>617038</v>
      </c>
      <c r="I48" s="235">
        <v>57215</v>
      </c>
    </row>
    <row r="49" spans="1:9" s="93" customFormat="1" ht="14.25" customHeight="1" x14ac:dyDescent="0.25">
      <c r="A49" s="25" t="s">
        <v>72</v>
      </c>
      <c r="B49" s="85"/>
      <c r="C49" s="94"/>
      <c r="D49" s="235"/>
      <c r="E49" s="238"/>
      <c r="F49" s="84">
        <v>10110</v>
      </c>
      <c r="G49" s="85">
        <v>12</v>
      </c>
      <c r="H49" s="94">
        <v>630205</v>
      </c>
      <c r="I49" s="235">
        <v>28998</v>
      </c>
    </row>
    <row r="50" spans="1:9" s="93" customFormat="1" ht="14.25" customHeight="1" x14ac:dyDescent="0.2">
      <c r="A50" s="84">
        <v>10001</v>
      </c>
      <c r="B50" s="85">
        <v>31</v>
      </c>
      <c r="C50" s="94">
        <v>3496356</v>
      </c>
      <c r="D50" s="235">
        <v>46607</v>
      </c>
      <c r="E50" s="238"/>
      <c r="F50" s="84">
        <v>10118</v>
      </c>
      <c r="G50" s="85">
        <v>27</v>
      </c>
      <c r="H50" s="94">
        <v>2718870</v>
      </c>
      <c r="I50" s="235">
        <v>32002</v>
      </c>
    </row>
    <row r="51" spans="1:9" s="93" customFormat="1" ht="14.25" customHeight="1" x14ac:dyDescent="0.2">
      <c r="A51" s="84">
        <v>10003</v>
      </c>
      <c r="B51" s="85">
        <v>11</v>
      </c>
      <c r="C51" s="94">
        <v>338493</v>
      </c>
      <c r="D51" s="235">
        <v>18119</v>
      </c>
      <c r="E51" s="238"/>
      <c r="F51" s="84">
        <v>10119</v>
      </c>
      <c r="G51" s="85">
        <v>41</v>
      </c>
      <c r="H51" s="94">
        <v>1678518</v>
      </c>
      <c r="I51" s="235">
        <v>21965</v>
      </c>
    </row>
    <row r="52" spans="1:9" s="93" customFormat="1" ht="14.25" customHeight="1" x14ac:dyDescent="0.2">
      <c r="A52" s="95">
        <v>10011</v>
      </c>
      <c r="B52" s="96">
        <v>25</v>
      </c>
      <c r="C52" s="97">
        <v>2122280</v>
      </c>
      <c r="D52" s="239">
        <v>53040</v>
      </c>
      <c r="E52" s="238"/>
      <c r="F52" s="95">
        <v>10122</v>
      </c>
      <c r="G52" s="96">
        <v>10</v>
      </c>
      <c r="H52" s="97">
        <v>358753</v>
      </c>
      <c r="I52" s="239">
        <v>21031</v>
      </c>
    </row>
    <row r="53" spans="1:9" s="93" customFormat="1" ht="12.95" customHeight="1" x14ac:dyDescent="0.2">
      <c r="E53" s="238"/>
    </row>
    <row r="54" spans="1:9" s="93" customFormat="1" ht="12.95" customHeight="1" x14ac:dyDescent="0.2">
      <c r="E54" s="238"/>
    </row>
    <row r="55" spans="1:9" s="93" customFormat="1" ht="45" customHeight="1" x14ac:dyDescent="0.25">
      <c r="A55" s="229" t="s">
        <v>79</v>
      </c>
      <c r="B55" s="230" t="s">
        <v>62</v>
      </c>
      <c r="C55" s="231" t="s">
        <v>196</v>
      </c>
      <c r="D55" s="232" t="s">
        <v>197</v>
      </c>
      <c r="E55" s="166"/>
      <c r="F55" s="229" t="s">
        <v>79</v>
      </c>
      <c r="G55" s="230" t="s">
        <v>62</v>
      </c>
      <c r="H55" s="231" t="s">
        <v>196</v>
      </c>
      <c r="I55" s="232" t="s">
        <v>197</v>
      </c>
    </row>
    <row r="56" spans="1:9" s="93" customFormat="1" ht="12.95" customHeight="1" x14ac:dyDescent="0.2">
      <c r="A56" s="84"/>
      <c r="B56" s="85"/>
      <c r="C56" s="236"/>
      <c r="D56" s="237"/>
      <c r="E56" s="238"/>
      <c r="F56" s="84"/>
      <c r="G56" s="85"/>
      <c r="H56" s="236"/>
      <c r="I56" s="237"/>
    </row>
    <row r="57" spans="1:9" s="93" customFormat="1" ht="14.25" customHeight="1" x14ac:dyDescent="0.2">
      <c r="A57" s="16" t="s">
        <v>189</v>
      </c>
      <c r="B57" s="85"/>
      <c r="C57" s="236"/>
      <c r="D57" s="237"/>
      <c r="E57" s="238"/>
      <c r="F57" s="16" t="s">
        <v>104</v>
      </c>
      <c r="G57" s="26"/>
      <c r="H57" s="209"/>
      <c r="I57" s="234"/>
    </row>
    <row r="58" spans="1:9" s="93" customFormat="1" ht="14.25" customHeight="1" x14ac:dyDescent="0.25">
      <c r="A58" s="84">
        <v>10128</v>
      </c>
      <c r="B58" s="85">
        <v>28</v>
      </c>
      <c r="C58" s="94">
        <v>712471</v>
      </c>
      <c r="D58" s="235">
        <v>21021</v>
      </c>
      <c r="E58" s="166"/>
      <c r="F58" s="84">
        <v>10016</v>
      </c>
      <c r="G58" s="85">
        <v>91</v>
      </c>
      <c r="H58" s="94">
        <v>3493296</v>
      </c>
      <c r="I58" s="235">
        <v>23770</v>
      </c>
    </row>
    <row r="59" spans="1:9" s="93" customFormat="1" ht="14.25" customHeight="1" x14ac:dyDescent="0.2">
      <c r="A59" s="84">
        <v>10158</v>
      </c>
      <c r="B59" s="85">
        <v>13</v>
      </c>
      <c r="C59" s="94">
        <v>794960</v>
      </c>
      <c r="D59" s="235">
        <v>49927</v>
      </c>
      <c r="E59" s="238"/>
      <c r="F59" s="84">
        <v>10017</v>
      </c>
      <c r="G59" s="85">
        <v>102</v>
      </c>
      <c r="H59" s="94">
        <v>7842868</v>
      </c>
      <c r="I59" s="235">
        <v>33191</v>
      </c>
    </row>
    <row r="60" spans="1:9" s="93" customFormat="1" ht="14.25" customHeight="1" x14ac:dyDescent="0.2">
      <c r="A60" s="84">
        <v>10165</v>
      </c>
      <c r="B60" s="85">
        <v>18</v>
      </c>
      <c r="C60" s="94">
        <v>434506</v>
      </c>
      <c r="D60" s="235">
        <v>26971</v>
      </c>
      <c r="E60" s="238"/>
      <c r="F60" s="84">
        <v>10018</v>
      </c>
      <c r="G60" s="85">
        <v>206</v>
      </c>
      <c r="H60" s="94">
        <v>9241267</v>
      </c>
      <c r="I60" s="235">
        <v>23207</v>
      </c>
    </row>
    <row r="61" spans="1:9" s="93" customFormat="1" ht="14.25" customHeight="1" x14ac:dyDescent="0.2">
      <c r="A61" s="84">
        <v>10166</v>
      </c>
      <c r="B61" s="85">
        <v>10</v>
      </c>
      <c r="C61" s="94">
        <v>3884746</v>
      </c>
      <c r="D61" s="235">
        <v>233307</v>
      </c>
      <c r="E61" s="238"/>
      <c r="F61" s="84">
        <v>10019</v>
      </c>
      <c r="G61" s="85">
        <v>116</v>
      </c>
      <c r="H61" s="94">
        <v>13859450</v>
      </c>
      <c r="I61" s="235">
        <v>40092</v>
      </c>
    </row>
    <row r="62" spans="1:9" s="93" customFormat="1" ht="14.25" customHeight="1" x14ac:dyDescent="0.2">
      <c r="A62" s="84">
        <v>10169</v>
      </c>
      <c r="B62" s="85">
        <v>18</v>
      </c>
      <c r="C62" s="94">
        <v>932646</v>
      </c>
      <c r="D62" s="235">
        <v>30991</v>
      </c>
      <c r="E62" s="238"/>
      <c r="F62" s="84">
        <v>10020</v>
      </c>
      <c r="G62" s="85">
        <v>19</v>
      </c>
      <c r="H62" s="94">
        <v>2057141</v>
      </c>
      <c r="I62" s="235">
        <v>68537</v>
      </c>
    </row>
    <row r="63" spans="1:9" s="93" customFormat="1" ht="14.25" customHeight="1" x14ac:dyDescent="0.2">
      <c r="A63" s="84">
        <v>10170</v>
      </c>
      <c r="B63" s="85">
        <v>13</v>
      </c>
      <c r="C63" s="94">
        <v>420149</v>
      </c>
      <c r="D63" s="235">
        <v>23063</v>
      </c>
      <c r="E63" s="238"/>
      <c r="F63" s="84">
        <v>10021</v>
      </c>
      <c r="G63" s="85">
        <v>81</v>
      </c>
      <c r="H63" s="94">
        <v>6678264</v>
      </c>
      <c r="I63" s="235">
        <v>41821</v>
      </c>
    </row>
    <row r="64" spans="1:9" s="93" customFormat="1" ht="14.25" customHeight="1" x14ac:dyDescent="0.2">
      <c r="A64" s="84">
        <v>10175</v>
      </c>
      <c r="B64" s="85">
        <v>10</v>
      </c>
      <c r="C64" s="94">
        <v>224669</v>
      </c>
      <c r="D64" s="235">
        <v>18418</v>
      </c>
      <c r="E64" s="238"/>
      <c r="F64" s="84">
        <v>10022</v>
      </c>
      <c r="G64" s="85">
        <v>247</v>
      </c>
      <c r="H64" s="94">
        <v>26483170</v>
      </c>
      <c r="I64" s="235">
        <v>33906</v>
      </c>
    </row>
    <row r="65" spans="1:9" s="93" customFormat="1" ht="14.25" customHeight="1" x14ac:dyDescent="0.2">
      <c r="A65" s="84">
        <v>10271</v>
      </c>
      <c r="B65" s="85">
        <v>12</v>
      </c>
      <c r="C65" s="94">
        <v>756592</v>
      </c>
      <c r="D65" s="235">
        <v>50835</v>
      </c>
      <c r="E65" s="238"/>
      <c r="F65" s="84">
        <v>10023</v>
      </c>
      <c r="G65" s="85">
        <v>49</v>
      </c>
      <c r="H65" s="94">
        <v>2700483</v>
      </c>
      <c r="I65" s="235">
        <v>28041</v>
      </c>
    </row>
    <row r="66" spans="1:9" ht="14.25" customHeight="1" x14ac:dyDescent="0.25">
      <c r="A66" s="84">
        <v>10281</v>
      </c>
      <c r="B66" s="85">
        <v>16</v>
      </c>
      <c r="C66" s="94">
        <v>3097971</v>
      </c>
      <c r="D66" s="235">
        <v>78556</v>
      </c>
      <c r="F66" s="84">
        <v>10024</v>
      </c>
      <c r="G66" s="85">
        <v>31</v>
      </c>
      <c r="H66" s="94">
        <v>1419674</v>
      </c>
      <c r="I66" s="235">
        <v>35803</v>
      </c>
    </row>
    <row r="67" spans="1:9" ht="14.25" customHeight="1" x14ac:dyDescent="0.25">
      <c r="A67" s="84"/>
      <c r="B67" s="85"/>
      <c r="C67" s="94"/>
      <c r="D67" s="235"/>
      <c r="F67" s="84">
        <v>10028</v>
      </c>
      <c r="G67" s="85">
        <v>52</v>
      </c>
      <c r="H67" s="94">
        <v>2729012</v>
      </c>
      <c r="I67" s="235">
        <v>26517</v>
      </c>
    </row>
    <row r="68" spans="1:9" ht="14.25" customHeight="1" x14ac:dyDescent="0.25">
      <c r="A68" s="25" t="s">
        <v>74</v>
      </c>
      <c r="B68" s="85"/>
      <c r="C68" s="94"/>
      <c r="D68" s="235"/>
      <c r="F68" s="84">
        <v>10036</v>
      </c>
      <c r="G68" s="85">
        <v>109</v>
      </c>
      <c r="H68" s="94">
        <v>13056575</v>
      </c>
      <c r="I68" s="235">
        <v>33423</v>
      </c>
    </row>
    <row r="69" spans="1:9" ht="14.25" customHeight="1" x14ac:dyDescent="0.25">
      <c r="A69" s="84">
        <v>10001</v>
      </c>
      <c r="B69" s="85">
        <v>75</v>
      </c>
      <c r="C69" s="94">
        <v>6875314</v>
      </c>
      <c r="D69" s="235">
        <v>41778</v>
      </c>
      <c r="F69" s="84">
        <v>10038</v>
      </c>
      <c r="G69" s="85">
        <v>12</v>
      </c>
      <c r="H69" s="94">
        <v>906181</v>
      </c>
      <c r="I69" s="235">
        <v>44453</v>
      </c>
    </row>
    <row r="70" spans="1:9" ht="14.25" customHeight="1" x14ac:dyDescent="0.25">
      <c r="A70" s="84">
        <v>10003</v>
      </c>
      <c r="B70" s="85">
        <v>38</v>
      </c>
      <c r="C70" s="94">
        <v>6983664</v>
      </c>
      <c r="D70" s="235">
        <v>33906</v>
      </c>
      <c r="F70" s="84">
        <v>10065</v>
      </c>
      <c r="G70" s="85">
        <v>72</v>
      </c>
      <c r="H70" s="94">
        <v>5721431</v>
      </c>
      <c r="I70" s="235">
        <v>44760</v>
      </c>
    </row>
    <row r="71" spans="1:9" ht="14.25" customHeight="1" x14ac:dyDescent="0.25">
      <c r="A71" s="84">
        <v>10004</v>
      </c>
      <c r="B71" s="85">
        <v>21</v>
      </c>
      <c r="C71" s="94">
        <v>1060750</v>
      </c>
      <c r="D71" s="235">
        <v>28429</v>
      </c>
      <c r="F71" s="84">
        <v>10075</v>
      </c>
      <c r="G71" s="85">
        <v>29</v>
      </c>
      <c r="H71" s="94">
        <v>880722</v>
      </c>
      <c r="I71" s="235">
        <v>21044</v>
      </c>
    </row>
    <row r="72" spans="1:9" ht="14.25" customHeight="1" x14ac:dyDescent="0.25">
      <c r="A72" s="84">
        <v>10005</v>
      </c>
      <c r="B72" s="85">
        <v>14</v>
      </c>
      <c r="C72" s="94">
        <v>363064</v>
      </c>
      <c r="D72" s="235">
        <v>14480</v>
      </c>
      <c r="F72" s="84">
        <v>10120</v>
      </c>
      <c r="G72" s="85">
        <v>10</v>
      </c>
      <c r="H72" s="94">
        <v>1470162</v>
      </c>
      <c r="I72" s="235">
        <v>88426</v>
      </c>
    </row>
    <row r="73" spans="1:9" ht="14.25" customHeight="1" x14ac:dyDescent="0.25">
      <c r="A73" s="84">
        <v>10010</v>
      </c>
      <c r="B73" s="85">
        <v>42</v>
      </c>
      <c r="C73" s="94">
        <v>3651863</v>
      </c>
      <c r="D73" s="235">
        <v>26399</v>
      </c>
      <c r="F73" s="84">
        <v>10128</v>
      </c>
      <c r="G73" s="85">
        <v>21</v>
      </c>
      <c r="H73" s="94">
        <v>645923</v>
      </c>
      <c r="I73" s="235">
        <v>20549</v>
      </c>
    </row>
    <row r="74" spans="1:9" ht="14.25" customHeight="1" x14ac:dyDescent="0.25">
      <c r="A74" s="84">
        <v>10011</v>
      </c>
      <c r="B74" s="85">
        <v>49</v>
      </c>
      <c r="C74" s="94">
        <v>6994433</v>
      </c>
      <c r="D74" s="235">
        <v>62050</v>
      </c>
      <c r="F74" s="84">
        <v>10155</v>
      </c>
      <c r="G74" s="85">
        <v>11</v>
      </c>
      <c r="H74" s="94">
        <v>215237</v>
      </c>
      <c r="I74" s="235">
        <v>15311</v>
      </c>
    </row>
    <row r="75" spans="1:9" ht="14.25" customHeight="1" x14ac:dyDescent="0.25">
      <c r="A75" s="84">
        <v>10012</v>
      </c>
      <c r="B75" s="85">
        <v>27</v>
      </c>
      <c r="C75" s="94">
        <v>2526592</v>
      </c>
      <c r="D75" s="235">
        <v>34402</v>
      </c>
      <c r="F75" s="84">
        <v>10281</v>
      </c>
      <c r="G75" s="85">
        <v>21</v>
      </c>
      <c r="H75" s="94">
        <v>1783358</v>
      </c>
      <c r="I75" s="235">
        <v>22153</v>
      </c>
    </row>
    <row r="76" spans="1:9" ht="14.25" customHeight="1" x14ac:dyDescent="0.25">
      <c r="A76" s="84">
        <v>10013</v>
      </c>
      <c r="B76" s="85">
        <v>56</v>
      </c>
      <c r="C76" s="94">
        <v>6164760</v>
      </c>
      <c r="D76" s="235">
        <v>21903</v>
      </c>
      <c r="F76" s="84"/>
      <c r="G76" s="85"/>
      <c r="H76" s="94"/>
      <c r="I76" s="235"/>
    </row>
    <row r="77" spans="1:9" ht="14.25" customHeight="1" x14ac:dyDescent="0.25">
      <c r="A77" s="84">
        <v>10014</v>
      </c>
      <c r="B77" s="85">
        <v>29</v>
      </c>
      <c r="C77" s="94">
        <v>3151595</v>
      </c>
      <c r="D77" s="235">
        <v>46156</v>
      </c>
      <c r="F77" s="25" t="s">
        <v>76</v>
      </c>
      <c r="G77" s="85"/>
      <c r="H77" s="94"/>
      <c r="I77" s="235"/>
    </row>
    <row r="78" spans="1:9" ht="14.25" customHeight="1" x14ac:dyDescent="0.25">
      <c r="A78" s="84">
        <v>10016</v>
      </c>
      <c r="B78" s="85">
        <v>48</v>
      </c>
      <c r="C78" s="94">
        <v>2666315</v>
      </c>
      <c r="D78" s="235">
        <v>31002</v>
      </c>
      <c r="F78" s="84">
        <v>10001</v>
      </c>
      <c r="G78" s="85">
        <v>33</v>
      </c>
      <c r="H78" s="94">
        <v>2667700</v>
      </c>
      <c r="I78" s="235">
        <v>32880</v>
      </c>
    </row>
    <row r="79" spans="1:9" ht="14.25" customHeight="1" x14ac:dyDescent="0.25">
      <c r="A79" s="84">
        <v>10017</v>
      </c>
      <c r="B79" s="85">
        <v>49</v>
      </c>
      <c r="C79" s="94">
        <v>2646143</v>
      </c>
      <c r="D79" s="235">
        <v>25537</v>
      </c>
      <c r="F79" s="84">
        <v>10010</v>
      </c>
      <c r="G79" s="85">
        <v>22</v>
      </c>
      <c r="H79" s="94">
        <v>1535622</v>
      </c>
      <c r="I79" s="235">
        <v>24519</v>
      </c>
    </row>
    <row r="80" spans="1:9" ht="14.25" customHeight="1" x14ac:dyDescent="0.25">
      <c r="A80" s="84">
        <v>10018</v>
      </c>
      <c r="B80" s="85">
        <v>42</v>
      </c>
      <c r="C80" s="94">
        <v>1496692</v>
      </c>
      <c r="D80" s="235">
        <v>14782</v>
      </c>
      <c r="F80" s="84">
        <v>10012</v>
      </c>
      <c r="G80" s="85">
        <v>28</v>
      </c>
      <c r="H80" s="94">
        <v>1937146</v>
      </c>
      <c r="I80" s="235">
        <v>28757</v>
      </c>
    </row>
    <row r="81" spans="1:9" ht="14.25" customHeight="1" x14ac:dyDescent="0.25">
      <c r="A81" s="84">
        <v>10019</v>
      </c>
      <c r="B81" s="85">
        <v>51</v>
      </c>
      <c r="C81" s="94">
        <v>6409711</v>
      </c>
      <c r="D81" s="235">
        <v>25412</v>
      </c>
      <c r="F81" s="84">
        <v>10013</v>
      </c>
      <c r="G81" s="85">
        <v>20</v>
      </c>
      <c r="H81" s="94">
        <v>939980</v>
      </c>
      <c r="I81" s="235">
        <v>19297</v>
      </c>
    </row>
    <row r="82" spans="1:9" ht="14.25" customHeight="1" x14ac:dyDescent="0.25">
      <c r="A82" s="84">
        <v>10022</v>
      </c>
      <c r="B82" s="85">
        <v>28</v>
      </c>
      <c r="C82" s="94">
        <v>7941197</v>
      </c>
      <c r="D82" s="235">
        <v>51143</v>
      </c>
      <c r="F82" s="84">
        <v>10014</v>
      </c>
      <c r="G82" s="85">
        <v>13</v>
      </c>
      <c r="H82" s="94">
        <v>1506507</v>
      </c>
      <c r="I82" s="235">
        <v>64241</v>
      </c>
    </row>
    <row r="83" spans="1:9" ht="14.25" customHeight="1" x14ac:dyDescent="0.25">
      <c r="A83" s="84">
        <v>10023</v>
      </c>
      <c r="B83" s="85">
        <v>17</v>
      </c>
      <c r="C83" s="94">
        <v>1864983</v>
      </c>
      <c r="D83" s="235">
        <v>36335</v>
      </c>
      <c r="F83" s="84">
        <v>10016</v>
      </c>
      <c r="G83" s="85">
        <v>40</v>
      </c>
      <c r="H83" s="94">
        <v>2166653</v>
      </c>
      <c r="I83" s="235">
        <v>23663</v>
      </c>
    </row>
    <row r="84" spans="1:9" ht="14.25" customHeight="1" x14ac:dyDescent="0.25">
      <c r="A84" s="84">
        <v>10036</v>
      </c>
      <c r="B84" s="85">
        <v>91</v>
      </c>
      <c r="C84" s="94">
        <v>17172790</v>
      </c>
      <c r="D84" s="235">
        <v>27557</v>
      </c>
      <c r="F84" s="84">
        <v>10017</v>
      </c>
      <c r="G84" s="85">
        <v>21</v>
      </c>
      <c r="H84" s="94">
        <v>4507000</v>
      </c>
      <c r="I84" s="235">
        <v>69429</v>
      </c>
    </row>
    <row r="85" spans="1:9" ht="14.25" customHeight="1" x14ac:dyDescent="0.25">
      <c r="A85" s="84">
        <v>10038</v>
      </c>
      <c r="B85" s="85">
        <v>12</v>
      </c>
      <c r="C85" s="94">
        <v>439429</v>
      </c>
      <c r="D85" s="235">
        <v>30371</v>
      </c>
      <c r="F85" s="84">
        <v>10018</v>
      </c>
      <c r="G85" s="85">
        <v>73</v>
      </c>
      <c r="H85" s="236">
        <v>3238792</v>
      </c>
      <c r="I85" s="237">
        <v>23488</v>
      </c>
    </row>
    <row r="86" spans="1:9" ht="14.25" customHeight="1" x14ac:dyDescent="0.25">
      <c r="A86" s="84"/>
      <c r="B86" s="85"/>
      <c r="C86" s="94"/>
      <c r="D86" s="235"/>
      <c r="F86" s="84">
        <v>10019</v>
      </c>
      <c r="G86" s="85">
        <v>19</v>
      </c>
      <c r="H86" s="236">
        <v>3196039</v>
      </c>
      <c r="I86" s="237">
        <v>70789</v>
      </c>
    </row>
    <row r="87" spans="1:9" ht="14.25" customHeight="1" x14ac:dyDescent="0.25">
      <c r="A87" s="16" t="s">
        <v>75</v>
      </c>
      <c r="B87" s="85"/>
      <c r="C87" s="94"/>
      <c r="D87" s="235"/>
      <c r="F87" s="84">
        <v>10022</v>
      </c>
      <c r="G87" s="85">
        <v>33</v>
      </c>
      <c r="H87" s="236">
        <v>3643024</v>
      </c>
      <c r="I87" s="237">
        <v>27130</v>
      </c>
    </row>
    <row r="88" spans="1:9" ht="14.25" customHeight="1" x14ac:dyDescent="0.25">
      <c r="A88" s="84">
        <v>10001</v>
      </c>
      <c r="B88" s="85">
        <v>183</v>
      </c>
      <c r="C88" s="94">
        <v>17850304</v>
      </c>
      <c r="D88" s="235">
        <v>28174</v>
      </c>
      <c r="F88" s="84">
        <v>10036</v>
      </c>
      <c r="G88" s="85">
        <v>20</v>
      </c>
      <c r="H88" s="94">
        <v>1879497</v>
      </c>
      <c r="I88" s="235">
        <v>59766</v>
      </c>
    </row>
    <row r="89" spans="1:9" ht="14.25" customHeight="1" x14ac:dyDescent="0.25">
      <c r="A89" s="84">
        <v>10002</v>
      </c>
      <c r="B89" s="85">
        <v>21</v>
      </c>
      <c r="C89" s="94">
        <v>1220496</v>
      </c>
      <c r="D89" s="235">
        <v>36200</v>
      </c>
      <c r="F89" s="84"/>
      <c r="G89" s="85"/>
      <c r="H89" s="94"/>
      <c r="I89" s="235"/>
    </row>
    <row r="90" spans="1:9" ht="14.25" customHeight="1" x14ac:dyDescent="0.25">
      <c r="A90" s="84">
        <v>10003</v>
      </c>
      <c r="B90" s="85">
        <v>100</v>
      </c>
      <c r="C90" s="94">
        <v>6523963</v>
      </c>
      <c r="D90" s="235">
        <v>34368</v>
      </c>
      <c r="F90" s="16" t="s">
        <v>77</v>
      </c>
      <c r="G90" s="85"/>
      <c r="H90" s="94"/>
      <c r="I90" s="235"/>
    </row>
    <row r="91" spans="1:9" ht="14.25" customHeight="1" x14ac:dyDescent="0.25">
      <c r="A91" s="84">
        <v>10005</v>
      </c>
      <c r="B91" s="85">
        <v>14</v>
      </c>
      <c r="C91" s="94">
        <v>496322</v>
      </c>
      <c r="D91" s="235">
        <v>25009</v>
      </c>
      <c r="F91" s="84">
        <v>10001</v>
      </c>
      <c r="G91" s="85">
        <v>23</v>
      </c>
      <c r="H91" s="94">
        <v>1096180</v>
      </c>
      <c r="I91" s="235">
        <v>19345</v>
      </c>
    </row>
    <row r="92" spans="1:9" ht="14.25" customHeight="1" x14ac:dyDescent="0.25">
      <c r="A92" s="84">
        <v>10007</v>
      </c>
      <c r="B92" s="85">
        <v>26</v>
      </c>
      <c r="C92" s="94">
        <v>3366127</v>
      </c>
      <c r="D92" s="235">
        <v>29975</v>
      </c>
      <c r="F92" s="84">
        <v>10016</v>
      </c>
      <c r="G92" s="85">
        <v>13</v>
      </c>
      <c r="H92" s="94">
        <v>256626</v>
      </c>
      <c r="I92" s="235">
        <v>22061</v>
      </c>
    </row>
    <row r="93" spans="1:9" ht="14.25" customHeight="1" x14ac:dyDescent="0.25">
      <c r="A93" s="84">
        <v>10009</v>
      </c>
      <c r="B93" s="85">
        <v>13</v>
      </c>
      <c r="C93" s="94">
        <v>591247</v>
      </c>
      <c r="D93" s="235">
        <v>42227</v>
      </c>
      <c r="F93" s="84">
        <v>10017</v>
      </c>
      <c r="G93" s="85">
        <v>16</v>
      </c>
      <c r="H93" s="94">
        <v>438009</v>
      </c>
      <c r="I93" s="235">
        <v>17590</v>
      </c>
    </row>
    <row r="94" spans="1:9" ht="14.25" customHeight="1" x14ac:dyDescent="0.25">
      <c r="A94" s="84">
        <v>10010</v>
      </c>
      <c r="B94" s="85">
        <v>81</v>
      </c>
      <c r="C94" s="94">
        <v>4131559</v>
      </c>
      <c r="D94" s="235">
        <v>28367</v>
      </c>
      <c r="F94" s="84">
        <v>10018</v>
      </c>
      <c r="G94" s="85">
        <v>26</v>
      </c>
      <c r="H94" s="94">
        <v>1650696</v>
      </c>
      <c r="I94" s="235">
        <v>23635</v>
      </c>
    </row>
    <row r="95" spans="1:9" ht="14.25" customHeight="1" x14ac:dyDescent="0.25">
      <c r="A95" s="84">
        <v>10011</v>
      </c>
      <c r="B95" s="85">
        <v>120</v>
      </c>
      <c r="C95" s="94">
        <v>5983219</v>
      </c>
      <c r="D95" s="235">
        <v>32649</v>
      </c>
      <c r="F95" s="84">
        <v>10019</v>
      </c>
      <c r="G95" s="85">
        <v>13</v>
      </c>
      <c r="H95" s="94">
        <v>871385</v>
      </c>
      <c r="I95" s="235">
        <v>20833</v>
      </c>
    </row>
    <row r="96" spans="1:9" ht="14.25" customHeight="1" x14ac:dyDescent="0.25">
      <c r="A96" s="84">
        <v>10012</v>
      </c>
      <c r="B96" s="85">
        <v>225</v>
      </c>
      <c r="C96" s="94">
        <v>11211073</v>
      </c>
      <c r="D96" s="235">
        <v>28168</v>
      </c>
      <c r="F96" s="84">
        <v>10022</v>
      </c>
      <c r="G96" s="85">
        <v>28</v>
      </c>
      <c r="H96" s="94">
        <v>593471</v>
      </c>
      <c r="I96" s="235">
        <v>20545</v>
      </c>
    </row>
    <row r="97" spans="1:9" ht="14.25" customHeight="1" x14ac:dyDescent="0.25">
      <c r="A97" s="84">
        <v>10013</v>
      </c>
      <c r="B97" s="85">
        <v>114</v>
      </c>
      <c r="C97" s="94">
        <v>4351968</v>
      </c>
      <c r="D97" s="235">
        <v>22768</v>
      </c>
      <c r="F97" s="84">
        <v>10036</v>
      </c>
      <c r="G97" s="85">
        <v>15</v>
      </c>
      <c r="H97" s="94">
        <v>512937</v>
      </c>
      <c r="I97" s="235">
        <v>22853</v>
      </c>
    </row>
    <row r="98" spans="1:9" ht="14.25" customHeight="1" x14ac:dyDescent="0.25">
      <c r="A98" s="95">
        <v>10014</v>
      </c>
      <c r="B98" s="96">
        <v>69</v>
      </c>
      <c r="C98" s="97">
        <v>3678759</v>
      </c>
      <c r="D98" s="239">
        <v>27022</v>
      </c>
      <c r="F98" s="95"/>
      <c r="G98" s="96"/>
      <c r="H98" s="97"/>
      <c r="I98" s="239"/>
    </row>
    <row r="101" spans="1:9" x14ac:dyDescent="0.25">
      <c r="A101" s="141"/>
      <c r="B101" s="241"/>
      <c r="C101" s="242"/>
      <c r="D101" s="243"/>
    </row>
    <row r="102" spans="1:9" x14ac:dyDescent="0.25">
      <c r="A102" s="172"/>
      <c r="B102" s="173"/>
      <c r="C102" s="236"/>
      <c r="D102" s="244"/>
    </row>
    <row r="103" spans="1:9" ht="14.25" customHeight="1" x14ac:dyDescent="0.25"/>
    <row r="104" spans="1:9" ht="14.25" customHeight="1" x14ac:dyDescent="0.25"/>
  </sheetData>
  <mergeCells count="6">
    <mergeCell ref="A7:I7"/>
    <mergeCell ref="A1:I1"/>
    <mergeCell ref="A2:I2"/>
    <mergeCell ref="A4:I4"/>
    <mergeCell ref="A5:I5"/>
    <mergeCell ref="A6:I6"/>
  </mergeCells>
  <pageMargins left="0.7" right="0.7" top="0.75" bottom="0.75" header="0.3" footer="0.3"/>
  <pageSetup scale="86" fitToHeight="2" orientation="portrait" horizontalDpi="4294967295" verticalDpi="4294967295" r:id="rId1"/>
  <rowBreaks count="1" manualBreakCount="1">
    <brk id="53" max="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</sheetPr>
  <dimension ref="A1:I65"/>
  <sheetViews>
    <sheetView showGridLines="0" zoomScaleNormal="100" workbookViewId="0">
      <selection sqref="A1:I1"/>
    </sheetView>
  </sheetViews>
  <sheetFormatPr defaultRowHeight="15" x14ac:dyDescent="0.25"/>
  <cols>
    <col min="1" max="1" width="11.42578125" customWidth="1"/>
    <col min="2" max="2" width="11.7109375" style="4" customWidth="1"/>
    <col min="3" max="3" width="12.28515625" style="4" customWidth="1"/>
    <col min="4" max="4" width="13.7109375" customWidth="1"/>
    <col min="5" max="5" width="4.7109375" customWidth="1"/>
    <col min="6" max="6" width="11.42578125" customWidth="1"/>
    <col min="7" max="7" width="11.7109375" customWidth="1"/>
    <col min="8" max="8" width="12.28515625" customWidth="1"/>
    <col min="9" max="9" width="13.7109375" customWidth="1"/>
  </cols>
  <sheetData>
    <row r="1" spans="1:9" ht="18" x14ac:dyDescent="0.25">
      <c r="A1" s="254" t="s">
        <v>8</v>
      </c>
      <c r="B1" s="254"/>
      <c r="C1" s="254"/>
      <c r="D1" s="254"/>
      <c r="E1" s="254"/>
      <c r="F1" s="254"/>
      <c r="G1" s="254"/>
      <c r="H1" s="254"/>
      <c r="I1" s="254"/>
    </row>
    <row r="2" spans="1:9" ht="18" x14ac:dyDescent="0.25">
      <c r="A2" s="254" t="s">
        <v>193</v>
      </c>
      <c r="B2" s="254"/>
      <c r="C2" s="254"/>
      <c r="D2" s="254"/>
      <c r="E2" s="254"/>
      <c r="F2" s="254"/>
      <c r="G2" s="254"/>
      <c r="H2" s="254"/>
      <c r="I2" s="254"/>
    </row>
    <row r="3" spans="1:9" ht="18" x14ac:dyDescent="0.25">
      <c r="A3" s="82"/>
      <c r="B3" s="82"/>
      <c r="C3" s="82"/>
      <c r="D3" s="82"/>
      <c r="E3" s="82"/>
      <c r="F3" s="82"/>
    </row>
    <row r="4" spans="1:9" ht="18" x14ac:dyDescent="0.25">
      <c r="A4" s="254" t="s">
        <v>150</v>
      </c>
      <c r="B4" s="254"/>
      <c r="C4" s="254"/>
      <c r="D4" s="254"/>
      <c r="E4" s="254"/>
      <c r="F4" s="254"/>
      <c r="G4" s="254"/>
      <c r="H4" s="254"/>
      <c r="I4" s="254"/>
    </row>
    <row r="5" spans="1:9" ht="18" x14ac:dyDescent="0.25">
      <c r="A5" s="254" t="s">
        <v>102</v>
      </c>
      <c r="B5" s="254"/>
      <c r="C5" s="254"/>
      <c r="D5" s="254"/>
      <c r="E5" s="254"/>
      <c r="F5" s="254"/>
      <c r="G5" s="254"/>
      <c r="H5" s="254"/>
      <c r="I5" s="254"/>
    </row>
    <row r="6" spans="1:9" ht="18" x14ac:dyDescent="0.25">
      <c r="A6" s="254" t="s">
        <v>98</v>
      </c>
      <c r="B6" s="254"/>
      <c r="C6" s="254"/>
      <c r="D6" s="254"/>
      <c r="E6" s="254"/>
      <c r="F6" s="254"/>
      <c r="G6" s="254"/>
      <c r="H6" s="254"/>
      <c r="I6" s="254"/>
    </row>
    <row r="7" spans="1:9" ht="18" x14ac:dyDescent="0.25">
      <c r="A7" s="254" t="s">
        <v>141</v>
      </c>
      <c r="B7" s="254"/>
      <c r="C7" s="254"/>
      <c r="D7" s="254"/>
      <c r="E7" s="254"/>
      <c r="F7" s="254"/>
      <c r="G7" s="254"/>
      <c r="H7" s="254"/>
      <c r="I7" s="254"/>
    </row>
    <row r="8" spans="1:9" ht="18" x14ac:dyDescent="0.25">
      <c r="A8" s="254" t="s">
        <v>142</v>
      </c>
      <c r="B8" s="254"/>
      <c r="C8" s="254"/>
      <c r="D8" s="254"/>
      <c r="E8" s="254"/>
      <c r="F8" s="254"/>
      <c r="G8" s="254"/>
      <c r="H8" s="254"/>
      <c r="I8" s="254"/>
    </row>
    <row r="9" spans="1:9" ht="15.75" x14ac:dyDescent="0.25">
      <c r="A9" s="181"/>
      <c r="B9" s="181"/>
      <c r="C9" s="181"/>
      <c r="D9" s="181"/>
      <c r="E9" s="166"/>
    </row>
    <row r="10" spans="1:9" ht="45" customHeight="1" x14ac:dyDescent="0.25">
      <c r="A10" s="229" t="s">
        <v>79</v>
      </c>
      <c r="B10" s="230" t="s">
        <v>62</v>
      </c>
      <c r="C10" s="231" t="s">
        <v>196</v>
      </c>
      <c r="D10" s="232" t="s">
        <v>197</v>
      </c>
      <c r="E10" s="166"/>
      <c r="F10" s="229" t="s">
        <v>79</v>
      </c>
      <c r="G10" s="230" t="s">
        <v>62</v>
      </c>
      <c r="H10" s="231" t="s">
        <v>196</v>
      </c>
      <c r="I10" s="232" t="s">
        <v>197</v>
      </c>
    </row>
    <row r="11" spans="1:9" ht="14.25" customHeight="1" x14ac:dyDescent="0.25">
      <c r="A11" s="16"/>
      <c r="B11" s="26"/>
      <c r="C11" s="233"/>
      <c r="D11" s="234"/>
      <c r="E11" s="166"/>
      <c r="F11" s="16"/>
      <c r="G11" s="26"/>
      <c r="H11" s="233"/>
      <c r="I11" s="234"/>
    </row>
    <row r="12" spans="1:9" ht="14.25" customHeight="1" x14ac:dyDescent="0.25">
      <c r="A12" s="16" t="s">
        <v>143</v>
      </c>
      <c r="B12" s="26"/>
      <c r="C12" s="209"/>
      <c r="D12" s="234"/>
      <c r="E12" s="166"/>
      <c r="F12" s="25" t="s">
        <v>190</v>
      </c>
      <c r="G12" s="85"/>
      <c r="H12" s="236"/>
      <c r="I12" s="237"/>
    </row>
    <row r="13" spans="1:9" s="93" customFormat="1" ht="14.25" customHeight="1" x14ac:dyDescent="0.2">
      <c r="A13" s="84">
        <v>10001</v>
      </c>
      <c r="B13" s="85">
        <v>34</v>
      </c>
      <c r="C13" s="94">
        <v>4922204</v>
      </c>
      <c r="D13" s="235">
        <v>60475</v>
      </c>
      <c r="E13" s="238"/>
      <c r="F13" s="84">
        <v>10065</v>
      </c>
      <c r="G13" s="85">
        <v>26</v>
      </c>
      <c r="H13" s="94">
        <v>1117871</v>
      </c>
      <c r="I13" s="235">
        <v>23962</v>
      </c>
    </row>
    <row r="14" spans="1:9" s="93" customFormat="1" ht="14.25" customHeight="1" x14ac:dyDescent="0.2">
      <c r="A14" s="84">
        <v>10002</v>
      </c>
      <c r="B14" s="85">
        <v>13</v>
      </c>
      <c r="C14" s="94">
        <v>290172</v>
      </c>
      <c r="D14" s="235">
        <v>18827</v>
      </c>
      <c r="E14" s="238"/>
      <c r="F14" s="84"/>
      <c r="G14" s="85"/>
      <c r="H14" s="94"/>
      <c r="I14" s="235"/>
    </row>
    <row r="15" spans="1:9" s="93" customFormat="1" ht="14.25" customHeight="1" x14ac:dyDescent="0.25">
      <c r="A15" s="84">
        <v>10003</v>
      </c>
      <c r="B15" s="85">
        <v>25</v>
      </c>
      <c r="C15" s="94">
        <v>1037533</v>
      </c>
      <c r="D15" s="235">
        <v>27998</v>
      </c>
      <c r="E15" s="238"/>
      <c r="F15" s="25" t="s">
        <v>74</v>
      </c>
      <c r="G15" s="85"/>
      <c r="H15" s="94"/>
      <c r="I15" s="235"/>
    </row>
    <row r="16" spans="1:9" s="93" customFormat="1" ht="14.25" customHeight="1" x14ac:dyDescent="0.2">
      <c r="A16" s="84">
        <v>10004</v>
      </c>
      <c r="B16" s="85">
        <v>18</v>
      </c>
      <c r="C16" s="94">
        <v>4031961</v>
      </c>
      <c r="D16" s="235">
        <v>22835</v>
      </c>
      <c r="E16" s="238"/>
      <c r="F16" s="84">
        <v>10001</v>
      </c>
      <c r="G16" s="85">
        <v>47</v>
      </c>
      <c r="H16" s="94">
        <v>5592568</v>
      </c>
      <c r="I16" s="235">
        <v>45210</v>
      </c>
    </row>
    <row r="17" spans="1:9" s="93" customFormat="1" ht="14.25" customHeight="1" x14ac:dyDescent="0.2">
      <c r="A17" s="84">
        <v>10005</v>
      </c>
      <c r="B17" s="85">
        <v>16</v>
      </c>
      <c r="C17" s="94">
        <v>2761102</v>
      </c>
      <c r="D17" s="235">
        <v>29571</v>
      </c>
      <c r="E17" s="238"/>
      <c r="F17" s="16">
        <v>10003</v>
      </c>
      <c r="G17" s="85">
        <v>19</v>
      </c>
      <c r="H17" s="94">
        <v>4800584</v>
      </c>
      <c r="I17" s="235">
        <v>33662</v>
      </c>
    </row>
    <row r="18" spans="1:9" s="93" customFormat="1" ht="14.25" customHeight="1" x14ac:dyDescent="0.2">
      <c r="A18" s="84">
        <v>10006</v>
      </c>
      <c r="B18" s="85">
        <v>14</v>
      </c>
      <c r="C18" s="94">
        <v>634851</v>
      </c>
      <c r="D18" s="235">
        <v>22577</v>
      </c>
      <c r="E18" s="238"/>
      <c r="F18" s="84">
        <v>10010</v>
      </c>
      <c r="G18" s="85">
        <v>18</v>
      </c>
      <c r="H18" s="94">
        <v>1695382</v>
      </c>
      <c r="I18" s="235">
        <v>28994</v>
      </c>
    </row>
    <row r="19" spans="1:9" s="93" customFormat="1" ht="14.25" customHeight="1" x14ac:dyDescent="0.2">
      <c r="A19" s="84">
        <v>10007</v>
      </c>
      <c r="B19" s="85">
        <v>19</v>
      </c>
      <c r="C19" s="94">
        <v>1175213</v>
      </c>
      <c r="D19" s="235">
        <v>41506</v>
      </c>
      <c r="E19" s="238"/>
      <c r="F19" s="84">
        <v>10011</v>
      </c>
      <c r="G19" s="85">
        <v>33</v>
      </c>
      <c r="H19" s="94">
        <v>5579964</v>
      </c>
      <c r="I19" s="235">
        <v>62307</v>
      </c>
    </row>
    <row r="20" spans="1:9" s="93" customFormat="1" ht="14.25" customHeight="1" x14ac:dyDescent="0.2">
      <c r="A20" s="84">
        <v>10010</v>
      </c>
      <c r="B20" s="85">
        <v>22</v>
      </c>
      <c r="C20" s="94">
        <v>1084240</v>
      </c>
      <c r="D20" s="235">
        <v>19492</v>
      </c>
      <c r="E20" s="238"/>
      <c r="F20" s="84">
        <v>10013</v>
      </c>
      <c r="G20" s="85">
        <v>43</v>
      </c>
      <c r="H20" s="94">
        <v>5144345</v>
      </c>
      <c r="I20" s="235">
        <v>18182</v>
      </c>
    </row>
    <row r="21" spans="1:9" s="93" customFormat="1" ht="14.25" customHeight="1" x14ac:dyDescent="0.2">
      <c r="A21" s="84">
        <v>10011</v>
      </c>
      <c r="B21" s="85">
        <v>24</v>
      </c>
      <c r="C21" s="94">
        <v>3001495</v>
      </c>
      <c r="D21" s="235">
        <v>47703</v>
      </c>
      <c r="E21" s="238"/>
      <c r="F21" s="84">
        <v>10014</v>
      </c>
      <c r="G21" s="85">
        <v>17</v>
      </c>
      <c r="H21" s="94">
        <v>2455050</v>
      </c>
      <c r="I21" s="235">
        <v>38562</v>
      </c>
    </row>
    <row r="22" spans="1:9" s="93" customFormat="1" ht="14.25" customHeight="1" x14ac:dyDescent="0.2">
      <c r="A22" s="84">
        <v>10013</v>
      </c>
      <c r="B22" s="85">
        <v>31</v>
      </c>
      <c r="C22" s="94">
        <v>3596327</v>
      </c>
      <c r="D22" s="235">
        <v>52650</v>
      </c>
      <c r="E22" s="238"/>
      <c r="F22" s="84">
        <v>10016</v>
      </c>
      <c r="G22" s="85">
        <v>18</v>
      </c>
      <c r="H22" s="94">
        <v>1484764</v>
      </c>
      <c r="I22" s="235">
        <v>46323</v>
      </c>
    </row>
    <row r="23" spans="1:9" s="93" customFormat="1" ht="14.25" customHeight="1" x14ac:dyDescent="0.2">
      <c r="A23" s="84">
        <v>10016</v>
      </c>
      <c r="B23" s="85">
        <v>30</v>
      </c>
      <c r="C23" s="94">
        <v>1130197</v>
      </c>
      <c r="D23" s="235">
        <v>31028</v>
      </c>
      <c r="E23" s="238"/>
      <c r="F23" s="84">
        <v>10017</v>
      </c>
      <c r="G23" s="85">
        <v>19</v>
      </c>
      <c r="H23" s="94">
        <v>1177565</v>
      </c>
      <c r="I23" s="235">
        <v>27780</v>
      </c>
    </row>
    <row r="24" spans="1:9" s="93" customFormat="1" ht="14.25" customHeight="1" x14ac:dyDescent="0.2">
      <c r="A24" s="84">
        <v>10017</v>
      </c>
      <c r="B24" s="85">
        <v>73</v>
      </c>
      <c r="C24" s="94">
        <v>6392633</v>
      </c>
      <c r="D24" s="235">
        <v>43392</v>
      </c>
      <c r="E24" s="238"/>
      <c r="F24" s="84">
        <v>10018</v>
      </c>
      <c r="G24" s="85">
        <v>19</v>
      </c>
      <c r="H24" s="94">
        <v>562497</v>
      </c>
      <c r="I24" s="235">
        <v>17761</v>
      </c>
    </row>
    <row r="25" spans="1:9" s="93" customFormat="1" ht="14.25" customHeight="1" x14ac:dyDescent="0.2">
      <c r="A25" s="84">
        <v>10018</v>
      </c>
      <c r="B25" s="85">
        <v>29</v>
      </c>
      <c r="C25" s="94">
        <v>4944114</v>
      </c>
      <c r="D25" s="235">
        <v>49771</v>
      </c>
      <c r="E25" s="238"/>
      <c r="F25" s="84">
        <v>10019</v>
      </c>
      <c r="G25" s="85">
        <v>30</v>
      </c>
      <c r="H25" s="94">
        <v>2519620</v>
      </c>
      <c r="I25" s="235">
        <v>18462</v>
      </c>
    </row>
    <row r="26" spans="1:9" s="93" customFormat="1" ht="14.25" customHeight="1" x14ac:dyDescent="0.2">
      <c r="A26" s="84">
        <v>10019</v>
      </c>
      <c r="B26" s="85">
        <v>49</v>
      </c>
      <c r="C26" s="94">
        <v>12214798</v>
      </c>
      <c r="D26" s="235">
        <v>75746</v>
      </c>
      <c r="E26" s="238"/>
      <c r="F26" s="84">
        <v>10036</v>
      </c>
      <c r="G26" s="85">
        <v>63</v>
      </c>
      <c r="H26" s="94">
        <v>9524547</v>
      </c>
      <c r="I26" s="235">
        <v>22304</v>
      </c>
    </row>
    <row r="27" spans="1:9" s="93" customFormat="1" ht="14.25" customHeight="1" x14ac:dyDescent="0.2">
      <c r="A27" s="84">
        <v>10020</v>
      </c>
      <c r="B27" s="85">
        <v>18</v>
      </c>
      <c r="C27" s="94">
        <v>2540965</v>
      </c>
      <c r="D27" s="235">
        <v>43932</v>
      </c>
      <c r="E27" s="238"/>
      <c r="F27" s="84"/>
      <c r="G27" s="85"/>
      <c r="H27" s="94"/>
      <c r="I27" s="235"/>
    </row>
    <row r="28" spans="1:9" s="93" customFormat="1" ht="14.25" customHeight="1" x14ac:dyDescent="0.25">
      <c r="A28" s="84">
        <v>10022</v>
      </c>
      <c r="B28" s="85">
        <v>110</v>
      </c>
      <c r="C28" s="94">
        <v>13882675</v>
      </c>
      <c r="D28" s="235">
        <v>51127</v>
      </c>
      <c r="E28" s="238"/>
      <c r="F28" s="25" t="s">
        <v>75</v>
      </c>
      <c r="G28" s="85"/>
      <c r="H28" s="94"/>
      <c r="I28" s="235"/>
    </row>
    <row r="29" spans="1:9" s="93" customFormat="1" ht="14.25" customHeight="1" x14ac:dyDescent="0.2">
      <c r="A29" s="84">
        <v>10036</v>
      </c>
      <c r="B29" s="85">
        <v>61</v>
      </c>
      <c r="C29" s="94">
        <v>15123110</v>
      </c>
      <c r="D29" s="235">
        <v>61425</v>
      </c>
      <c r="E29" s="238"/>
      <c r="F29" s="84">
        <v>10001</v>
      </c>
      <c r="G29" s="85">
        <v>98</v>
      </c>
      <c r="H29" s="94">
        <v>15394537</v>
      </c>
      <c r="I29" s="235">
        <v>42919</v>
      </c>
    </row>
    <row r="30" spans="1:9" s="93" customFormat="1" ht="14.25" customHeight="1" x14ac:dyDescent="0.25">
      <c r="A30" s="84"/>
      <c r="B30" s="85"/>
      <c r="C30" s="94"/>
      <c r="D30" s="235"/>
      <c r="E30" s="238"/>
      <c r="F30" s="25">
        <v>10003</v>
      </c>
      <c r="G30" s="85">
        <v>64</v>
      </c>
      <c r="H30" s="94">
        <v>5524840</v>
      </c>
      <c r="I30" s="235">
        <v>45123</v>
      </c>
    </row>
    <row r="31" spans="1:9" s="93" customFormat="1" ht="14.25" customHeight="1" x14ac:dyDescent="0.25">
      <c r="A31" s="25" t="s">
        <v>72</v>
      </c>
      <c r="B31" s="85"/>
      <c r="C31" s="94"/>
      <c r="D31" s="235"/>
      <c r="E31" s="238"/>
      <c r="F31" s="84">
        <v>10007</v>
      </c>
      <c r="G31" s="85">
        <v>24</v>
      </c>
      <c r="H31" s="94">
        <v>3352297</v>
      </c>
      <c r="I31" s="235">
        <v>38671</v>
      </c>
    </row>
    <row r="32" spans="1:9" s="93" customFormat="1" ht="14.25" customHeight="1" x14ac:dyDescent="0.2">
      <c r="A32" s="84">
        <v>10017</v>
      </c>
      <c r="B32" s="85">
        <v>19</v>
      </c>
      <c r="C32" s="94">
        <v>1890438</v>
      </c>
      <c r="D32" s="235">
        <v>36670</v>
      </c>
      <c r="E32" s="238"/>
      <c r="F32" s="84">
        <v>10010</v>
      </c>
      <c r="G32" s="85">
        <v>40</v>
      </c>
      <c r="H32" s="94">
        <v>2903161</v>
      </c>
      <c r="I32" s="235">
        <v>33675</v>
      </c>
    </row>
    <row r="33" spans="1:9" s="93" customFormat="1" ht="14.25" customHeight="1" x14ac:dyDescent="0.2">
      <c r="A33" s="84">
        <v>10022</v>
      </c>
      <c r="B33" s="85">
        <v>21</v>
      </c>
      <c r="C33" s="94">
        <v>1590907</v>
      </c>
      <c r="D33" s="235">
        <v>35774</v>
      </c>
      <c r="E33" s="238"/>
      <c r="F33" s="84">
        <v>10011</v>
      </c>
      <c r="G33" s="85">
        <v>80</v>
      </c>
      <c r="H33" s="94">
        <v>4074411</v>
      </c>
      <c r="I33" s="235">
        <v>35825</v>
      </c>
    </row>
    <row r="34" spans="1:9" s="93" customFormat="1" ht="14.25" customHeight="1" x14ac:dyDescent="0.2">
      <c r="A34" s="84"/>
      <c r="B34" s="85"/>
      <c r="C34" s="94"/>
      <c r="D34" s="235"/>
      <c r="E34" s="238"/>
      <c r="F34" s="84">
        <v>10012</v>
      </c>
      <c r="G34" s="85">
        <v>154</v>
      </c>
      <c r="H34" s="94">
        <v>9213530</v>
      </c>
      <c r="I34" s="235">
        <v>35266</v>
      </c>
    </row>
    <row r="35" spans="1:9" s="93" customFormat="1" ht="14.25" customHeight="1" x14ac:dyDescent="0.25">
      <c r="A35" s="25" t="s">
        <v>73</v>
      </c>
      <c r="B35" s="85"/>
      <c r="C35" s="94"/>
      <c r="D35" s="235"/>
      <c r="E35" s="238"/>
      <c r="F35" s="84">
        <v>10013</v>
      </c>
      <c r="G35" s="85">
        <v>55</v>
      </c>
      <c r="H35" s="94">
        <v>2712393</v>
      </c>
      <c r="I35" s="235">
        <v>29021</v>
      </c>
    </row>
    <row r="36" spans="1:9" s="93" customFormat="1" ht="14.25" customHeight="1" x14ac:dyDescent="0.2">
      <c r="A36" s="84">
        <v>10001</v>
      </c>
      <c r="B36" s="85">
        <v>70</v>
      </c>
      <c r="C36" s="94">
        <v>6208315</v>
      </c>
      <c r="D36" s="235">
        <v>21668</v>
      </c>
      <c r="E36" s="238"/>
      <c r="F36" s="84">
        <v>10014</v>
      </c>
      <c r="G36" s="85">
        <v>51</v>
      </c>
      <c r="H36" s="94">
        <v>2986099</v>
      </c>
      <c r="I36" s="235">
        <v>27022</v>
      </c>
    </row>
    <row r="37" spans="1:9" s="93" customFormat="1" ht="14.25" customHeight="1" x14ac:dyDescent="0.2">
      <c r="A37" s="84">
        <v>10003</v>
      </c>
      <c r="B37" s="85">
        <v>52</v>
      </c>
      <c r="C37" s="94">
        <v>1930927</v>
      </c>
      <c r="D37" s="235">
        <v>19088</v>
      </c>
      <c r="E37" s="238"/>
      <c r="F37" s="84">
        <v>10016</v>
      </c>
      <c r="G37" s="85">
        <v>34</v>
      </c>
      <c r="H37" s="94">
        <v>1594390</v>
      </c>
      <c r="I37" s="235">
        <v>35150</v>
      </c>
    </row>
    <row r="38" spans="1:9" s="93" customFormat="1" ht="14.25" customHeight="1" x14ac:dyDescent="0.2">
      <c r="A38" s="84">
        <v>10004</v>
      </c>
      <c r="B38" s="85">
        <v>27</v>
      </c>
      <c r="C38" s="94">
        <v>2082150</v>
      </c>
      <c r="D38" s="235">
        <v>29609</v>
      </c>
      <c r="E38" s="238"/>
      <c r="F38" s="84">
        <v>10017</v>
      </c>
      <c r="G38" s="85">
        <v>45</v>
      </c>
      <c r="H38" s="94">
        <v>5313962</v>
      </c>
      <c r="I38" s="235">
        <v>71336</v>
      </c>
    </row>
    <row r="39" spans="1:9" s="93" customFormat="1" ht="14.25" customHeight="1" x14ac:dyDescent="0.2">
      <c r="A39" s="84">
        <v>10005</v>
      </c>
      <c r="B39" s="85">
        <v>22</v>
      </c>
      <c r="C39" s="94">
        <v>1508969</v>
      </c>
      <c r="D39" s="235">
        <v>30594</v>
      </c>
      <c r="E39" s="238"/>
      <c r="F39" s="84">
        <v>10018</v>
      </c>
      <c r="G39" s="85">
        <v>62</v>
      </c>
      <c r="H39" s="94">
        <v>4709708</v>
      </c>
      <c r="I39" s="235">
        <v>28790</v>
      </c>
    </row>
    <row r="40" spans="1:9" s="93" customFormat="1" ht="14.25" customHeight="1" x14ac:dyDescent="0.2">
      <c r="A40" s="84">
        <v>10007</v>
      </c>
      <c r="B40" s="85">
        <v>22</v>
      </c>
      <c r="C40" s="94">
        <v>1920064</v>
      </c>
      <c r="D40" s="235">
        <v>16925</v>
      </c>
      <c r="E40" s="238"/>
      <c r="F40" s="84">
        <v>10019</v>
      </c>
      <c r="G40" s="85">
        <v>72</v>
      </c>
      <c r="H40" s="94">
        <v>10855543</v>
      </c>
      <c r="I40" s="235">
        <v>61166</v>
      </c>
    </row>
    <row r="41" spans="1:9" s="93" customFormat="1" ht="14.25" customHeight="1" x14ac:dyDescent="0.2">
      <c r="A41" s="84">
        <v>10010</v>
      </c>
      <c r="B41" s="85">
        <v>65</v>
      </c>
      <c r="C41" s="94">
        <v>3233912</v>
      </c>
      <c r="D41" s="235">
        <v>20378</v>
      </c>
      <c r="E41" s="238"/>
      <c r="F41" s="84">
        <v>10020</v>
      </c>
      <c r="G41" s="85">
        <v>17</v>
      </c>
      <c r="H41" s="94">
        <v>2020235</v>
      </c>
      <c r="I41" s="235">
        <v>85460</v>
      </c>
    </row>
    <row r="42" spans="1:9" s="93" customFormat="1" ht="14.25" customHeight="1" x14ac:dyDescent="0.2">
      <c r="A42" s="84">
        <v>10011</v>
      </c>
      <c r="B42" s="85">
        <v>65</v>
      </c>
      <c r="C42" s="94">
        <v>3338039</v>
      </c>
      <c r="D42" s="235">
        <v>18427</v>
      </c>
      <c r="E42" s="238"/>
      <c r="F42" s="84">
        <v>10021</v>
      </c>
      <c r="G42" s="85">
        <v>52</v>
      </c>
      <c r="H42" s="94">
        <v>4101123</v>
      </c>
      <c r="I42" s="235">
        <v>47197</v>
      </c>
    </row>
    <row r="43" spans="1:9" s="93" customFormat="1" ht="14.25" customHeight="1" x14ac:dyDescent="0.2">
      <c r="A43" s="84">
        <v>10012</v>
      </c>
      <c r="B43" s="85">
        <v>31</v>
      </c>
      <c r="C43" s="94">
        <v>1068242</v>
      </c>
      <c r="D43" s="235">
        <v>19520</v>
      </c>
      <c r="E43" s="238"/>
      <c r="F43" s="84">
        <v>10022</v>
      </c>
      <c r="G43" s="85">
        <v>157</v>
      </c>
      <c r="H43" s="94">
        <v>21457030</v>
      </c>
      <c r="I43" s="235">
        <v>47045</v>
      </c>
    </row>
    <row r="44" spans="1:9" s="93" customFormat="1" ht="14.25" customHeight="1" x14ac:dyDescent="0.2">
      <c r="A44" s="84">
        <v>10013</v>
      </c>
      <c r="B44" s="85">
        <v>52</v>
      </c>
      <c r="C44" s="94">
        <v>2754713</v>
      </c>
      <c r="D44" s="235">
        <v>18300</v>
      </c>
      <c r="E44" s="238"/>
      <c r="F44" s="84">
        <v>10023</v>
      </c>
      <c r="G44" s="85">
        <v>44</v>
      </c>
      <c r="H44" s="94">
        <v>2409799</v>
      </c>
      <c r="I44" s="235">
        <v>26585</v>
      </c>
    </row>
    <row r="45" spans="1:9" s="93" customFormat="1" ht="14.25" customHeight="1" x14ac:dyDescent="0.2">
      <c r="A45" s="84">
        <v>10014</v>
      </c>
      <c r="B45" s="85">
        <v>39</v>
      </c>
      <c r="C45" s="94">
        <v>1505807</v>
      </c>
      <c r="D45" s="235">
        <v>19377</v>
      </c>
      <c r="E45" s="238"/>
      <c r="F45" s="84">
        <v>10024</v>
      </c>
      <c r="G45" s="85">
        <v>24</v>
      </c>
      <c r="H45" s="94">
        <v>1249936</v>
      </c>
      <c r="I45" s="235">
        <v>44281</v>
      </c>
    </row>
    <row r="46" spans="1:9" s="93" customFormat="1" ht="14.25" customHeight="1" x14ac:dyDescent="0.2">
      <c r="A46" s="84">
        <v>10016</v>
      </c>
      <c r="B46" s="85">
        <v>73</v>
      </c>
      <c r="C46" s="94">
        <v>2898823</v>
      </c>
      <c r="D46" s="235">
        <v>19793</v>
      </c>
      <c r="E46" s="238"/>
      <c r="F46" s="84">
        <v>10028</v>
      </c>
      <c r="G46" s="85">
        <v>39</v>
      </c>
      <c r="H46" s="94">
        <v>2587585</v>
      </c>
      <c r="I46" s="235">
        <v>38649</v>
      </c>
    </row>
    <row r="47" spans="1:9" s="93" customFormat="1" ht="14.25" customHeight="1" x14ac:dyDescent="0.2">
      <c r="A47" s="84">
        <v>10017</v>
      </c>
      <c r="B47" s="85">
        <v>77</v>
      </c>
      <c r="C47" s="94">
        <v>8888765</v>
      </c>
      <c r="D47" s="235">
        <v>29570</v>
      </c>
      <c r="E47" s="238"/>
      <c r="F47" s="84">
        <v>10036</v>
      </c>
      <c r="G47" s="85">
        <v>62</v>
      </c>
      <c r="H47" s="94">
        <v>10516431</v>
      </c>
      <c r="I47" s="235">
        <v>61642</v>
      </c>
    </row>
    <row r="48" spans="1:9" s="93" customFormat="1" ht="14.25" customHeight="1" x14ac:dyDescent="0.2">
      <c r="A48" s="84">
        <v>10018</v>
      </c>
      <c r="B48" s="85">
        <v>56</v>
      </c>
      <c r="C48" s="94">
        <v>1978561</v>
      </c>
      <c r="D48" s="235">
        <v>21217</v>
      </c>
      <c r="E48" s="238"/>
      <c r="F48" s="84">
        <v>10065</v>
      </c>
      <c r="G48" s="85">
        <v>48</v>
      </c>
      <c r="H48" s="94">
        <v>4732306</v>
      </c>
      <c r="I48" s="235">
        <v>70436</v>
      </c>
    </row>
    <row r="49" spans="1:9" s="93" customFormat="1" ht="14.25" customHeight="1" x14ac:dyDescent="0.2">
      <c r="A49" s="84">
        <v>10019</v>
      </c>
      <c r="B49" s="85">
        <v>95</v>
      </c>
      <c r="C49" s="94">
        <v>7435661</v>
      </c>
      <c r="D49" s="235">
        <v>25630</v>
      </c>
      <c r="E49" s="238"/>
      <c r="F49" s="84">
        <v>10075</v>
      </c>
      <c r="G49" s="85">
        <v>18</v>
      </c>
      <c r="H49" s="94">
        <v>695416</v>
      </c>
      <c r="I49" s="235">
        <v>21134</v>
      </c>
    </row>
    <row r="50" spans="1:9" s="93" customFormat="1" ht="14.25" customHeight="1" x14ac:dyDescent="0.2">
      <c r="A50" s="84">
        <v>10020</v>
      </c>
      <c r="B50" s="85">
        <v>15</v>
      </c>
      <c r="C50" s="94">
        <v>4742999</v>
      </c>
      <c r="D50" s="235">
        <v>153080</v>
      </c>
      <c r="E50" s="238"/>
      <c r="F50" s="84">
        <v>10128</v>
      </c>
      <c r="G50" s="85">
        <v>14</v>
      </c>
      <c r="H50" s="94">
        <v>492599</v>
      </c>
      <c r="I50" s="235">
        <v>21449</v>
      </c>
    </row>
    <row r="51" spans="1:9" s="93" customFormat="1" ht="14.25" customHeight="1" x14ac:dyDescent="0.2">
      <c r="A51" s="84">
        <v>10021</v>
      </c>
      <c r="B51" s="85">
        <v>23</v>
      </c>
      <c r="C51" s="94">
        <v>525955</v>
      </c>
      <c r="D51" s="235">
        <v>19066</v>
      </c>
      <c r="E51" s="238"/>
      <c r="F51" s="84">
        <v>10281</v>
      </c>
      <c r="G51" s="85">
        <v>16</v>
      </c>
      <c r="H51" s="94">
        <v>899930</v>
      </c>
      <c r="I51" s="235">
        <v>21396</v>
      </c>
    </row>
    <row r="52" spans="1:9" s="93" customFormat="1" ht="14.25" customHeight="1" x14ac:dyDescent="0.2">
      <c r="A52" s="84">
        <v>10022</v>
      </c>
      <c r="B52" s="85">
        <v>83</v>
      </c>
      <c r="C52" s="94">
        <v>6534968</v>
      </c>
      <c r="D52" s="235">
        <v>23562</v>
      </c>
      <c r="E52" s="238"/>
      <c r="F52" s="84">
        <v>10128</v>
      </c>
      <c r="G52" s="85">
        <v>14</v>
      </c>
      <c r="H52" s="94">
        <v>492599</v>
      </c>
      <c r="I52" s="235">
        <v>21449</v>
      </c>
    </row>
    <row r="53" spans="1:9" s="93" customFormat="1" ht="14.25" customHeight="1" x14ac:dyDescent="0.2">
      <c r="A53" s="84">
        <v>10023</v>
      </c>
      <c r="B53" s="85">
        <v>27</v>
      </c>
      <c r="C53" s="236">
        <v>606411</v>
      </c>
      <c r="D53" s="235">
        <v>18208</v>
      </c>
      <c r="E53" s="238"/>
      <c r="F53" s="84">
        <v>10281</v>
      </c>
      <c r="G53" s="85">
        <v>16</v>
      </c>
      <c r="H53" s="94">
        <v>899930</v>
      </c>
      <c r="I53" s="235">
        <v>21396</v>
      </c>
    </row>
    <row r="54" spans="1:9" s="93" customFormat="1" ht="14.25" customHeight="1" x14ac:dyDescent="0.2">
      <c r="A54" s="84">
        <v>10024</v>
      </c>
      <c r="B54" s="85">
        <v>20</v>
      </c>
      <c r="C54" s="94">
        <v>444321</v>
      </c>
      <c r="D54" s="235">
        <v>19491</v>
      </c>
      <c r="E54" s="238"/>
      <c r="F54" s="84"/>
      <c r="G54" s="85"/>
      <c r="H54" s="94"/>
      <c r="I54" s="235"/>
    </row>
    <row r="55" spans="1:9" s="93" customFormat="1" ht="14.25" customHeight="1" x14ac:dyDescent="0.2">
      <c r="A55" s="84">
        <v>10028</v>
      </c>
      <c r="B55" s="85">
        <v>17</v>
      </c>
      <c r="C55" s="94">
        <v>340414</v>
      </c>
      <c r="D55" s="235">
        <v>16886</v>
      </c>
      <c r="E55" s="238"/>
      <c r="F55" s="84" t="s">
        <v>76</v>
      </c>
      <c r="G55" s="85"/>
      <c r="H55" s="94"/>
      <c r="I55" s="235"/>
    </row>
    <row r="56" spans="1:9" s="93" customFormat="1" ht="14.25" customHeight="1" x14ac:dyDescent="0.2">
      <c r="A56" s="84">
        <v>10036</v>
      </c>
      <c r="B56" s="85">
        <v>94</v>
      </c>
      <c r="C56" s="94">
        <v>9011617</v>
      </c>
      <c r="D56" s="235">
        <v>22902</v>
      </c>
      <c r="E56" s="238"/>
      <c r="F56" s="84">
        <v>10012</v>
      </c>
      <c r="G56" s="85">
        <v>21</v>
      </c>
      <c r="H56" s="94">
        <v>1591095</v>
      </c>
      <c r="I56" s="235">
        <v>28887</v>
      </c>
    </row>
    <row r="57" spans="1:9" s="93" customFormat="1" ht="14.25" customHeight="1" x14ac:dyDescent="0.2">
      <c r="A57" s="95">
        <v>10038</v>
      </c>
      <c r="B57" s="96">
        <v>16</v>
      </c>
      <c r="C57" s="97">
        <v>1214694</v>
      </c>
      <c r="D57" s="239">
        <v>28735</v>
      </c>
      <c r="E57" s="238"/>
      <c r="F57" s="95">
        <v>10022</v>
      </c>
      <c r="G57" s="96">
        <v>18</v>
      </c>
      <c r="H57" s="97">
        <v>1042324</v>
      </c>
      <c r="I57" s="239">
        <v>30651</v>
      </c>
    </row>
    <row r="60" spans="1:9" ht="14.25" customHeight="1" x14ac:dyDescent="0.25">
      <c r="A60" s="172"/>
      <c r="B60" s="173"/>
      <c r="C60" s="94"/>
      <c r="D60" s="173"/>
      <c r="I60" s="240"/>
    </row>
    <row r="61" spans="1:9" ht="14.25" customHeight="1" x14ac:dyDescent="0.25">
      <c r="A61" s="172"/>
      <c r="B61" s="173"/>
      <c r="C61" s="94"/>
      <c r="D61" s="173"/>
      <c r="I61" s="240"/>
    </row>
    <row r="62" spans="1:9" ht="14.25" customHeight="1" x14ac:dyDescent="0.25"/>
    <row r="63" spans="1:9" ht="14.25" customHeight="1" x14ac:dyDescent="0.25"/>
    <row r="64" spans="1:9" ht="14.25" customHeight="1" x14ac:dyDescent="0.25"/>
    <row r="65" ht="14.25" customHeight="1" x14ac:dyDescent="0.25"/>
  </sheetData>
  <mergeCells count="7">
    <mergeCell ref="A8:I8"/>
    <mergeCell ref="A1:I1"/>
    <mergeCell ref="A2:I2"/>
    <mergeCell ref="A4:I4"/>
    <mergeCell ref="A5:I5"/>
    <mergeCell ref="A6:I6"/>
    <mergeCell ref="A7:I7"/>
  </mergeCells>
  <pageMargins left="0.7" right="0.7" top="0.75" bottom="0.75" header="0.3" footer="0.3"/>
  <pageSetup scale="80" fitToHeight="2" orientation="portrait" horizontalDpi="4294967295" verticalDpi="4294967295" r:id="rId1"/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CCFF"/>
  </sheetPr>
  <dimension ref="A1:H24"/>
  <sheetViews>
    <sheetView showGridLines="0" zoomScaleNormal="100" workbookViewId="0">
      <selection sqref="A1:H1"/>
    </sheetView>
  </sheetViews>
  <sheetFormatPr defaultRowHeight="15" x14ac:dyDescent="0.25"/>
  <cols>
    <col min="1" max="1" width="28.7109375" customWidth="1"/>
    <col min="2" max="3" width="11.85546875" style="4" customWidth="1"/>
    <col min="4" max="4" width="2.5703125" style="4" customWidth="1"/>
    <col min="5" max="5" width="14.7109375" style="4" customWidth="1"/>
    <col min="6" max="6" width="11.85546875" style="4" customWidth="1"/>
    <col min="7" max="7" width="2.85546875" customWidth="1"/>
    <col min="8" max="8" width="14.7109375" customWidth="1"/>
  </cols>
  <sheetData>
    <row r="1" spans="1:8" ht="18" x14ac:dyDescent="0.25">
      <c r="A1" s="254" t="s">
        <v>8</v>
      </c>
      <c r="B1" s="254"/>
      <c r="C1" s="254"/>
      <c r="D1" s="254"/>
      <c r="E1" s="254"/>
      <c r="F1" s="254"/>
      <c r="G1" s="254"/>
      <c r="H1" s="254"/>
    </row>
    <row r="2" spans="1:8" ht="18" x14ac:dyDescent="0.25">
      <c r="A2" s="254" t="s">
        <v>193</v>
      </c>
      <c r="B2" s="254"/>
      <c r="C2" s="254"/>
      <c r="D2" s="254"/>
      <c r="E2" s="254"/>
      <c r="F2" s="254"/>
      <c r="G2" s="254"/>
      <c r="H2" s="254"/>
    </row>
    <row r="3" spans="1:8" x14ac:dyDescent="0.25">
      <c r="A3" s="5"/>
      <c r="B3" s="5"/>
      <c r="C3" s="5"/>
      <c r="D3" s="5"/>
      <c r="E3" s="5"/>
      <c r="F3" s="5"/>
      <c r="G3" s="5"/>
      <c r="H3" s="5"/>
    </row>
    <row r="4" spans="1:8" ht="18" x14ac:dyDescent="0.25">
      <c r="A4" s="254" t="s">
        <v>38</v>
      </c>
      <c r="B4" s="254"/>
      <c r="C4" s="254"/>
      <c r="D4" s="254"/>
      <c r="E4" s="254"/>
      <c r="F4" s="254"/>
      <c r="G4" s="254"/>
      <c r="H4" s="254"/>
    </row>
    <row r="5" spans="1:8" ht="18" customHeight="1" x14ac:dyDescent="0.25">
      <c r="A5" s="254" t="s">
        <v>206</v>
      </c>
      <c r="B5" s="254"/>
      <c r="C5" s="254"/>
      <c r="D5" s="254"/>
      <c r="E5" s="254"/>
      <c r="F5" s="254"/>
      <c r="G5" s="254"/>
      <c r="H5" s="254"/>
    </row>
    <row r="6" spans="1:8" ht="15.75" x14ac:dyDescent="0.25">
      <c r="A6" s="251"/>
      <c r="B6" s="251"/>
      <c r="C6" s="251"/>
      <c r="D6" s="251"/>
      <c r="E6" s="251"/>
      <c r="F6" s="251"/>
      <c r="G6" s="251"/>
      <c r="H6" s="251"/>
    </row>
    <row r="7" spans="1:8" ht="30.75" customHeight="1" x14ac:dyDescent="0.25">
      <c r="A7" s="8"/>
      <c r="B7" s="17"/>
      <c r="C7" s="163" t="s">
        <v>39</v>
      </c>
      <c r="D7" s="164"/>
      <c r="E7" s="161" t="s">
        <v>10</v>
      </c>
      <c r="F7" s="163" t="s">
        <v>39</v>
      </c>
      <c r="G7" s="13"/>
      <c r="H7" s="252" t="s">
        <v>109</v>
      </c>
    </row>
    <row r="8" spans="1:8" ht="15" customHeight="1" x14ac:dyDescent="0.25">
      <c r="A8" s="65" t="s">
        <v>10</v>
      </c>
      <c r="B8" s="6" t="s">
        <v>60</v>
      </c>
      <c r="C8" s="7" t="s">
        <v>9</v>
      </c>
      <c r="D8" s="67"/>
      <c r="E8" s="162" t="s">
        <v>64</v>
      </c>
      <c r="F8" s="7" t="s">
        <v>9</v>
      </c>
      <c r="G8" s="66"/>
      <c r="H8" s="253"/>
    </row>
    <row r="9" spans="1:8" ht="12.75" customHeight="1" x14ac:dyDescent="0.25">
      <c r="A9" s="80"/>
      <c r="B9" s="26"/>
      <c r="C9" s="27"/>
      <c r="D9" s="28"/>
      <c r="E9" s="29"/>
      <c r="F9" s="27"/>
      <c r="G9" s="30"/>
      <c r="H9" s="31"/>
    </row>
    <row r="10" spans="1:8" ht="19.5" customHeight="1" x14ac:dyDescent="0.25">
      <c r="A10" s="250" t="s">
        <v>207</v>
      </c>
      <c r="B10" s="26">
        <v>1022</v>
      </c>
      <c r="C10" s="27">
        <f t="shared" ref="C10:C19" si="0">(B10/$B$21)*100</f>
        <v>13.185395432847374</v>
      </c>
      <c r="D10" s="28" t="s">
        <v>11</v>
      </c>
      <c r="E10" s="29">
        <v>0</v>
      </c>
      <c r="F10" s="27">
        <f t="shared" ref="F10:F19" si="1">(E10/$E$21)*100</f>
        <v>0</v>
      </c>
      <c r="G10" s="30" t="s">
        <v>11</v>
      </c>
      <c r="H10" s="128">
        <v>0</v>
      </c>
    </row>
    <row r="11" spans="1:8" ht="19.5" customHeight="1" x14ac:dyDescent="0.25">
      <c r="A11" s="25" t="s">
        <v>208</v>
      </c>
      <c r="B11" s="26">
        <v>1703</v>
      </c>
      <c r="C11" s="27">
        <f t="shared" si="0"/>
        <v>21.971358534382659</v>
      </c>
      <c r="D11" s="28"/>
      <c r="E11" s="32">
        <v>19180410</v>
      </c>
      <c r="F11" s="27">
        <f t="shared" si="1"/>
        <v>2.1961828316376359</v>
      </c>
      <c r="G11" s="30"/>
      <c r="H11" s="81">
        <v>12668.25</v>
      </c>
    </row>
    <row r="12" spans="1:8" ht="19.5" customHeight="1" x14ac:dyDescent="0.25">
      <c r="A12" s="25" t="s">
        <v>209</v>
      </c>
      <c r="B12" s="26">
        <v>2437</v>
      </c>
      <c r="C12" s="27">
        <f t="shared" si="0"/>
        <v>31.441104373629209</v>
      </c>
      <c r="D12" s="28"/>
      <c r="E12" s="32">
        <v>77076034</v>
      </c>
      <c r="F12" s="27">
        <f t="shared" si="1"/>
        <v>8.8253099178546588</v>
      </c>
      <c r="G12" s="30"/>
      <c r="H12" s="81">
        <v>30331.74</v>
      </c>
    </row>
    <row r="13" spans="1:8" ht="19.5" customHeight="1" x14ac:dyDescent="0.25">
      <c r="A13" s="25" t="s">
        <v>210</v>
      </c>
      <c r="B13" s="26">
        <v>1148</v>
      </c>
      <c r="C13" s="27">
        <f t="shared" si="0"/>
        <v>14.810992130047737</v>
      </c>
      <c r="D13" s="28"/>
      <c r="E13" s="32">
        <v>80477275</v>
      </c>
      <c r="F13" s="27">
        <f t="shared" si="1"/>
        <v>9.214756602803627</v>
      </c>
      <c r="G13" s="30"/>
      <c r="H13" s="81">
        <v>67771.87</v>
      </c>
    </row>
    <row r="14" spans="1:8" ht="19.5" customHeight="1" x14ac:dyDescent="0.25">
      <c r="A14" s="25" t="s">
        <v>211</v>
      </c>
      <c r="B14" s="26">
        <v>796</v>
      </c>
      <c r="C14" s="27">
        <f t="shared" si="0"/>
        <v>10.269642626757838</v>
      </c>
      <c r="D14" s="28"/>
      <c r="E14" s="32">
        <v>122689189</v>
      </c>
      <c r="F14" s="27">
        <f t="shared" si="1"/>
        <v>14.048077726667213</v>
      </c>
      <c r="G14" s="30"/>
      <c r="H14" s="81">
        <v>146002.49</v>
      </c>
    </row>
    <row r="15" spans="1:8" ht="19.5" customHeight="1" x14ac:dyDescent="0.25">
      <c r="A15" s="25" t="s">
        <v>212</v>
      </c>
      <c r="B15" s="26">
        <v>293</v>
      </c>
      <c r="C15" s="27">
        <f t="shared" si="0"/>
        <v>3.7801573990452844</v>
      </c>
      <c r="D15" s="28"/>
      <c r="E15" s="32">
        <v>102551345</v>
      </c>
      <c r="F15" s="27">
        <f t="shared" si="1"/>
        <v>11.742267409838899</v>
      </c>
      <c r="G15" s="30"/>
      <c r="H15" s="81">
        <v>340089.19</v>
      </c>
    </row>
    <row r="16" spans="1:8" ht="19.5" customHeight="1" x14ac:dyDescent="0.25">
      <c r="A16" s="25" t="s">
        <v>213</v>
      </c>
      <c r="B16" s="26">
        <v>207</v>
      </c>
      <c r="C16" s="27">
        <f t="shared" si="0"/>
        <v>2.6706231454005933</v>
      </c>
      <c r="D16" s="28"/>
      <c r="E16" s="32">
        <v>143379308</v>
      </c>
      <c r="F16" s="27">
        <f t="shared" si="1"/>
        <v>16.417124276367641</v>
      </c>
      <c r="G16" s="30"/>
      <c r="H16" s="81">
        <v>671867.15</v>
      </c>
    </row>
    <row r="17" spans="1:8" ht="19.5" customHeight="1" x14ac:dyDescent="0.25">
      <c r="A17" s="25" t="s">
        <v>107</v>
      </c>
      <c r="B17" s="26">
        <v>93</v>
      </c>
      <c r="C17" s="27">
        <f t="shared" si="0"/>
        <v>1.1998451812669333</v>
      </c>
      <c r="D17" s="28"/>
      <c r="E17" s="32">
        <v>129303664</v>
      </c>
      <c r="F17" s="27">
        <f t="shared" si="1"/>
        <v>14.805444041323486</v>
      </c>
      <c r="G17" s="30"/>
      <c r="H17" s="81">
        <v>1337640.68</v>
      </c>
    </row>
    <row r="18" spans="1:8" ht="19.5" customHeight="1" x14ac:dyDescent="0.25">
      <c r="A18" s="25" t="s">
        <v>214</v>
      </c>
      <c r="B18" s="26">
        <v>42</v>
      </c>
      <c r="C18" s="27">
        <f t="shared" si="0"/>
        <v>0.54186556573345368</v>
      </c>
      <c r="D18" s="28"/>
      <c r="E18" s="32">
        <v>120463383</v>
      </c>
      <c r="F18" s="27">
        <f t="shared" si="1"/>
        <v>13.79321993563167</v>
      </c>
      <c r="G18" s="30"/>
      <c r="H18" s="81">
        <v>2842235.66</v>
      </c>
    </row>
    <row r="19" spans="1:8" ht="19.5" customHeight="1" x14ac:dyDescent="0.25">
      <c r="A19" s="25" t="s">
        <v>215</v>
      </c>
      <c r="B19" s="26">
        <v>10</v>
      </c>
      <c r="C19" s="27">
        <f t="shared" si="0"/>
        <v>0.12901561088891755</v>
      </c>
      <c r="D19" s="28"/>
      <c r="E19" s="32">
        <v>78231543</v>
      </c>
      <c r="F19" s="27">
        <f t="shared" si="1"/>
        <v>8.9576172578751674</v>
      </c>
      <c r="G19" s="30"/>
      <c r="H19" s="81">
        <v>6345390.7400000002</v>
      </c>
    </row>
    <row r="20" spans="1:8" ht="18" customHeight="1" x14ac:dyDescent="0.25">
      <c r="A20" s="25"/>
      <c r="B20" s="26"/>
      <c r="C20" s="28"/>
      <c r="D20" s="28"/>
      <c r="E20" s="71"/>
      <c r="F20" s="28"/>
      <c r="G20" s="30"/>
      <c r="H20" s="178"/>
    </row>
    <row r="21" spans="1:8" x14ac:dyDescent="0.25">
      <c r="A21" s="72" t="s">
        <v>0</v>
      </c>
      <c r="B21" s="73">
        <f>SUM(B10:B19)</f>
        <v>7751</v>
      </c>
      <c r="C21" s="74">
        <f>SUM(C10:C19)</f>
        <v>100</v>
      </c>
      <c r="D21" s="75" t="s">
        <v>11</v>
      </c>
      <c r="E21" s="76">
        <f>SUM(E10:E19)</f>
        <v>873352151</v>
      </c>
      <c r="F21" s="74">
        <f>SUM(F10:F19)</f>
        <v>100</v>
      </c>
      <c r="G21" s="77" t="s">
        <v>11</v>
      </c>
      <c r="H21" s="217">
        <v>29670.07</v>
      </c>
    </row>
    <row r="22" spans="1:8" x14ac:dyDescent="0.25">
      <c r="A22" s="18"/>
      <c r="B22" s="19"/>
      <c r="C22" s="20"/>
      <c r="D22" s="21"/>
      <c r="E22" s="22"/>
      <c r="F22" s="20"/>
      <c r="G22" s="23"/>
      <c r="H22" s="23"/>
    </row>
    <row r="23" spans="1:8" ht="12" customHeight="1" x14ac:dyDescent="0.25">
      <c r="A23" s="214" t="s">
        <v>216</v>
      </c>
      <c r="B23" s="179"/>
      <c r="C23" s="179"/>
      <c r="D23" s="179"/>
      <c r="E23" s="179"/>
      <c r="F23" s="179"/>
      <c r="G23" s="179"/>
      <c r="H23" s="179"/>
    </row>
    <row r="24" spans="1:8" ht="12" customHeight="1" x14ac:dyDescent="0.25">
      <c r="A24" s="70"/>
    </row>
  </sheetData>
  <mergeCells count="6">
    <mergeCell ref="A6:H6"/>
    <mergeCell ref="H7:H8"/>
    <mergeCell ref="A1:H1"/>
    <mergeCell ref="A2:H2"/>
    <mergeCell ref="A4:H4"/>
    <mergeCell ref="A5:H5"/>
  </mergeCells>
  <pageMargins left="0.7" right="0.7" top="0.75" bottom="0.75" header="0.3" footer="0.3"/>
  <pageSetup scale="9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CFF"/>
    <pageSetUpPr fitToPage="1"/>
  </sheetPr>
  <dimension ref="A1:L63"/>
  <sheetViews>
    <sheetView showGridLines="0" zoomScaleNormal="100" workbookViewId="0">
      <selection sqref="A1:L1"/>
    </sheetView>
  </sheetViews>
  <sheetFormatPr defaultRowHeight="15" x14ac:dyDescent="0.25"/>
  <cols>
    <col min="1" max="1" width="37.42578125" customWidth="1"/>
    <col min="2" max="2" width="12.42578125" customWidth="1"/>
    <col min="3" max="3" width="7.42578125" customWidth="1"/>
    <col min="4" max="4" width="2.28515625" customWidth="1"/>
    <col min="5" max="5" width="13.28515625" customWidth="1"/>
    <col min="6" max="6" width="7.42578125" customWidth="1"/>
    <col min="7" max="7" width="2.28515625" customWidth="1"/>
    <col min="8" max="8" width="12.140625" customWidth="1"/>
    <col min="9" max="9" width="14.5703125" customWidth="1"/>
    <col min="10" max="10" width="7.42578125" customWidth="1"/>
    <col min="11" max="11" width="2.28515625" customWidth="1"/>
    <col min="12" max="12" width="12.7109375" customWidth="1"/>
  </cols>
  <sheetData>
    <row r="1" spans="1:12" ht="18" x14ac:dyDescent="0.25">
      <c r="A1" s="254" t="s">
        <v>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</row>
    <row r="2" spans="1:12" ht="18" x14ac:dyDescent="0.25">
      <c r="A2" s="254" t="s">
        <v>193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</row>
    <row r="3" spans="1:12" x14ac:dyDescent="0.25">
      <c r="A3" s="5"/>
      <c r="B3" s="5"/>
      <c r="C3" s="5"/>
      <c r="D3" s="5"/>
      <c r="E3" s="5"/>
      <c r="F3" s="5"/>
    </row>
    <row r="4" spans="1:12" ht="18" x14ac:dyDescent="0.25">
      <c r="A4" s="254" t="s">
        <v>165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</row>
    <row r="5" spans="1:12" ht="18" x14ac:dyDescent="0.25">
      <c r="A5" s="254" t="s">
        <v>61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</row>
    <row r="6" spans="1:12" ht="18" x14ac:dyDescent="0.25">
      <c r="A6" s="254" t="s">
        <v>169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</row>
    <row r="7" spans="1:12" ht="18" x14ac:dyDescent="0.25">
      <c r="A7" s="254" t="s">
        <v>170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</row>
    <row r="8" spans="1:12" ht="15.75" x14ac:dyDescent="0.25">
      <c r="A8" s="181"/>
      <c r="B8" s="181"/>
      <c r="C8" s="181"/>
      <c r="D8" s="181"/>
      <c r="E8" s="181"/>
      <c r="F8" s="181"/>
      <c r="G8" s="181"/>
      <c r="H8" s="181"/>
    </row>
    <row r="9" spans="1:12" ht="15.75" customHeight="1" x14ac:dyDescent="0.25">
      <c r="A9" s="195"/>
      <c r="B9" s="195"/>
      <c r="C9" s="196"/>
      <c r="D9" s="196"/>
      <c r="E9" s="195"/>
      <c r="F9" s="196"/>
      <c r="G9" s="196"/>
      <c r="H9" s="270" t="s">
        <v>195</v>
      </c>
      <c r="I9" s="260" t="s">
        <v>171</v>
      </c>
      <c r="J9" s="261"/>
      <c r="K9" s="261"/>
      <c r="L9" s="262"/>
    </row>
    <row r="10" spans="1:12" ht="16.5" customHeight="1" x14ac:dyDescent="0.25">
      <c r="A10" s="16"/>
      <c r="B10" s="191"/>
      <c r="C10" s="192" t="s">
        <v>39</v>
      </c>
      <c r="D10" s="108"/>
      <c r="E10" s="193" t="s">
        <v>10</v>
      </c>
      <c r="F10" s="192" t="s">
        <v>39</v>
      </c>
      <c r="G10" s="194"/>
      <c r="H10" s="272"/>
      <c r="I10" s="273" t="s">
        <v>172</v>
      </c>
      <c r="J10" s="163" t="s">
        <v>39</v>
      </c>
      <c r="K10" s="186"/>
      <c r="L10" s="270" t="s">
        <v>173</v>
      </c>
    </row>
    <row r="11" spans="1:12" ht="15.75" customHeight="1" x14ac:dyDescent="0.25">
      <c r="A11" s="165" t="s">
        <v>63</v>
      </c>
      <c r="B11" s="6" t="s">
        <v>60</v>
      </c>
      <c r="C11" s="7" t="s">
        <v>9</v>
      </c>
      <c r="D11" s="67"/>
      <c r="E11" s="162" t="s">
        <v>64</v>
      </c>
      <c r="F11" s="7" t="s">
        <v>9</v>
      </c>
      <c r="G11" s="66"/>
      <c r="H11" s="271"/>
      <c r="I11" s="274"/>
      <c r="J11" s="7" t="s">
        <v>9</v>
      </c>
      <c r="K11" s="66"/>
      <c r="L11" s="271"/>
    </row>
    <row r="12" spans="1:12" ht="15.75" customHeight="1" x14ac:dyDescent="0.25">
      <c r="A12" s="8"/>
      <c r="B12" s="9"/>
      <c r="C12" s="10"/>
      <c r="D12" s="10"/>
      <c r="E12" s="9"/>
      <c r="F12" s="10"/>
      <c r="H12" s="11"/>
      <c r="I12" s="9"/>
      <c r="J12" s="10"/>
      <c r="L12" s="11"/>
    </row>
    <row r="13" spans="1:12" s="47" customFormat="1" x14ac:dyDescent="0.25">
      <c r="A13" s="34" t="s">
        <v>1</v>
      </c>
      <c r="B13" s="35">
        <v>180</v>
      </c>
      <c r="C13" s="36">
        <v>11.826544021024969</v>
      </c>
      <c r="D13" s="36" t="s">
        <v>11</v>
      </c>
      <c r="E13" s="37">
        <v>716633</v>
      </c>
      <c r="F13" s="36">
        <v>11.793873129705565</v>
      </c>
      <c r="G13" s="245" t="s">
        <v>11</v>
      </c>
      <c r="H13" s="182">
        <v>0</v>
      </c>
      <c r="I13" s="37">
        <v>1760450</v>
      </c>
      <c r="J13" s="36">
        <v>10.266829680909185</v>
      </c>
      <c r="K13" s="245" t="s">
        <v>11</v>
      </c>
      <c r="L13" s="182">
        <v>10833.91</v>
      </c>
    </row>
    <row r="14" spans="1:12" s="47" customFormat="1" x14ac:dyDescent="0.25">
      <c r="A14" s="39" t="s">
        <v>186</v>
      </c>
      <c r="B14" s="198" t="s">
        <v>198</v>
      </c>
      <c r="C14" s="199" t="s">
        <v>198</v>
      </c>
      <c r="D14" s="199"/>
      <c r="E14" s="200" t="s">
        <v>198</v>
      </c>
      <c r="F14" s="199" t="s">
        <v>198</v>
      </c>
      <c r="G14" s="246"/>
      <c r="H14" s="201" t="s">
        <v>198</v>
      </c>
      <c r="I14" s="200" t="s">
        <v>198</v>
      </c>
      <c r="J14" s="199" t="s">
        <v>198</v>
      </c>
      <c r="K14" s="246"/>
      <c r="L14" s="201" t="s">
        <v>198</v>
      </c>
    </row>
    <row r="15" spans="1:12" s="47" customFormat="1" ht="16.5" x14ac:dyDescent="0.25">
      <c r="A15" s="248" t="s">
        <v>202</v>
      </c>
      <c r="B15" s="198" t="s">
        <v>198</v>
      </c>
      <c r="C15" s="199" t="s">
        <v>198</v>
      </c>
      <c r="D15" s="199"/>
      <c r="E15" s="200" t="s">
        <v>198</v>
      </c>
      <c r="F15" s="199" t="s">
        <v>198</v>
      </c>
      <c r="G15" s="246"/>
      <c r="H15" s="201" t="s">
        <v>198</v>
      </c>
      <c r="I15" s="200" t="s">
        <v>198</v>
      </c>
      <c r="J15" s="199" t="s">
        <v>198</v>
      </c>
      <c r="K15" s="246"/>
      <c r="L15" s="201" t="s">
        <v>198</v>
      </c>
    </row>
    <row r="16" spans="1:12" s="47" customFormat="1" x14ac:dyDescent="0.25">
      <c r="A16" s="39" t="s">
        <v>12</v>
      </c>
      <c r="B16" s="198" t="s">
        <v>198</v>
      </c>
      <c r="C16" s="199" t="s">
        <v>198</v>
      </c>
      <c r="D16" s="199"/>
      <c r="E16" s="200" t="s">
        <v>198</v>
      </c>
      <c r="F16" s="199" t="s">
        <v>198</v>
      </c>
      <c r="G16" s="246"/>
      <c r="H16" s="201" t="s">
        <v>198</v>
      </c>
      <c r="I16" s="200" t="s">
        <v>198</v>
      </c>
      <c r="J16" s="199" t="s">
        <v>198</v>
      </c>
      <c r="K16" s="246"/>
      <c r="L16" s="201" t="s">
        <v>198</v>
      </c>
    </row>
    <row r="17" spans="1:12" s="47" customFormat="1" x14ac:dyDescent="0.25">
      <c r="A17" s="39" t="s">
        <v>13</v>
      </c>
      <c r="B17" s="198">
        <v>10</v>
      </c>
      <c r="C17" s="41">
        <f>(B17/B$60)*100</f>
        <v>0.65703022339027595</v>
      </c>
      <c r="D17" s="199"/>
      <c r="E17" s="200">
        <v>18088</v>
      </c>
      <c r="F17" s="41">
        <f>(E17/E$60)*100</f>
        <v>0.29768037080362508</v>
      </c>
      <c r="G17" s="246"/>
      <c r="H17" s="201">
        <v>0</v>
      </c>
      <c r="I17" s="200">
        <v>106055</v>
      </c>
      <c r="J17" s="41">
        <f>(I17/I$60)*100</f>
        <v>0.61850584896408511</v>
      </c>
      <c r="K17" s="246"/>
      <c r="L17" s="201">
        <v>11071.31</v>
      </c>
    </row>
    <row r="18" spans="1:12" s="47" customFormat="1" ht="14.45" customHeight="1" x14ac:dyDescent="0.25">
      <c r="A18" s="39" t="s">
        <v>14</v>
      </c>
      <c r="B18" s="40">
        <v>158</v>
      </c>
      <c r="C18" s="41">
        <f>(B18/B$60)*100</f>
        <v>10.38107752956636</v>
      </c>
      <c r="D18" s="41"/>
      <c r="E18" s="42">
        <v>627137</v>
      </c>
      <c r="F18" s="41">
        <f>(E18/E$60)*100</f>
        <v>10.321007004902311</v>
      </c>
      <c r="H18" s="183">
        <v>0</v>
      </c>
      <c r="I18" s="42">
        <v>1517338</v>
      </c>
      <c r="J18" s="41">
        <f>(I18/I$60)*100</f>
        <v>8.8490163392151899</v>
      </c>
      <c r="L18" s="183">
        <v>10014.77</v>
      </c>
    </row>
    <row r="19" spans="1:12" s="47" customFormat="1" x14ac:dyDescent="0.25">
      <c r="A19" s="34"/>
      <c r="B19" s="40"/>
      <c r="C19" s="41"/>
      <c r="D19" s="41"/>
      <c r="E19" s="42"/>
      <c r="F19" s="44"/>
      <c r="H19" s="247"/>
      <c r="I19" s="42"/>
      <c r="J19" s="44"/>
      <c r="L19" s="247"/>
    </row>
    <row r="20" spans="1:12" s="47" customFormat="1" x14ac:dyDescent="0.25">
      <c r="A20" s="34" t="s">
        <v>2</v>
      </c>
      <c r="B20" s="35">
        <v>54</v>
      </c>
      <c r="C20" s="36">
        <f>(B20/B$60)*100</f>
        <v>3.5479632063074904</v>
      </c>
      <c r="D20" s="36"/>
      <c r="E20" s="45">
        <v>393709</v>
      </c>
      <c r="F20" s="36">
        <f>(E20/E$60)*100</f>
        <v>6.4794029803584934</v>
      </c>
      <c r="H20" s="184">
        <v>0</v>
      </c>
      <c r="I20" s="45">
        <v>605226</v>
      </c>
      <c r="J20" s="36">
        <f>(I20/I$60)*100</f>
        <v>3.5296385926654787</v>
      </c>
      <c r="L20" s="184">
        <v>11706.24</v>
      </c>
    </row>
    <row r="21" spans="1:12" s="47" customFormat="1" x14ac:dyDescent="0.25">
      <c r="A21" s="34"/>
      <c r="B21" s="46"/>
      <c r="C21" s="41"/>
      <c r="D21" s="41"/>
      <c r="E21" s="42"/>
      <c r="F21" s="44"/>
      <c r="H21" s="247"/>
      <c r="I21" s="42"/>
      <c r="J21" s="44"/>
      <c r="L21" s="247"/>
    </row>
    <row r="22" spans="1:12" s="47" customFormat="1" x14ac:dyDescent="0.25">
      <c r="A22" s="34" t="s">
        <v>3</v>
      </c>
      <c r="B22" s="35">
        <v>901</v>
      </c>
      <c r="C22" s="36">
        <v>59.198423127463862</v>
      </c>
      <c r="D22" s="36"/>
      <c r="E22" s="45">
        <v>3077218</v>
      </c>
      <c r="F22" s="36">
        <v>50.642823710945905</v>
      </c>
      <c r="H22" s="184">
        <v>0</v>
      </c>
      <c r="I22" s="45">
        <v>10146701</v>
      </c>
      <c r="J22" s="36">
        <v>59.174899025880258</v>
      </c>
      <c r="L22" s="184">
        <v>12397.92</v>
      </c>
    </row>
    <row r="23" spans="1:12" s="47" customFormat="1" ht="14.45" customHeight="1" x14ac:dyDescent="0.25">
      <c r="A23" s="39" t="s">
        <v>15</v>
      </c>
      <c r="B23" s="55">
        <v>94</v>
      </c>
      <c r="C23" s="41">
        <f t="shared" ref="C23:C34" si="0">(B23/B$60)*100</f>
        <v>6.1760840998685937</v>
      </c>
      <c r="D23" s="146"/>
      <c r="E23" s="42">
        <v>415620</v>
      </c>
      <c r="F23" s="41">
        <f t="shared" ref="F23:F34" si="1">(E23/E$60)*100</f>
        <v>6.8399997630142995</v>
      </c>
      <c r="H23" s="183">
        <v>836.92</v>
      </c>
      <c r="I23" s="42">
        <v>842531</v>
      </c>
      <c r="J23" s="41">
        <f t="shared" ref="J23:J34" si="2">(I23/I$60)*100</f>
        <v>4.9135858887705393</v>
      </c>
      <c r="L23" s="183">
        <v>9402.11</v>
      </c>
    </row>
    <row r="24" spans="1:12" s="47" customFormat="1" ht="14.45" customHeight="1" x14ac:dyDescent="0.25">
      <c r="A24" s="39" t="s">
        <v>16</v>
      </c>
      <c r="B24" s="55">
        <v>25</v>
      </c>
      <c r="C24" s="41">
        <f t="shared" si="0"/>
        <v>1.64257555847569</v>
      </c>
      <c r="D24" s="146"/>
      <c r="E24" s="42">
        <v>73018</v>
      </c>
      <c r="F24" s="41">
        <f t="shared" si="1"/>
        <v>1.2016820718343153</v>
      </c>
      <c r="H24" s="183">
        <v>686.55</v>
      </c>
      <c r="I24" s="42">
        <v>234229</v>
      </c>
      <c r="J24" s="41">
        <f t="shared" si="2"/>
        <v>1.3660082645514939</v>
      </c>
      <c r="L24" s="183">
        <v>10661.95</v>
      </c>
    </row>
    <row r="25" spans="1:12" s="47" customFormat="1" ht="14.45" customHeight="1" x14ac:dyDescent="0.25">
      <c r="A25" s="39" t="s">
        <v>17</v>
      </c>
      <c r="B25" s="198" t="s">
        <v>198</v>
      </c>
      <c r="C25" s="199" t="s">
        <v>198</v>
      </c>
      <c r="D25" s="199"/>
      <c r="E25" s="200" t="s">
        <v>198</v>
      </c>
      <c r="F25" s="199" t="s">
        <v>198</v>
      </c>
      <c r="G25" s="246"/>
      <c r="H25" s="201" t="s">
        <v>198</v>
      </c>
      <c r="I25" s="200" t="s">
        <v>198</v>
      </c>
      <c r="J25" s="199" t="s">
        <v>198</v>
      </c>
      <c r="K25" s="246"/>
      <c r="L25" s="201" t="s">
        <v>198</v>
      </c>
    </row>
    <row r="26" spans="1:12" s="47" customFormat="1" x14ac:dyDescent="0.25">
      <c r="A26" s="39" t="s">
        <v>111</v>
      </c>
      <c r="B26" s="57">
        <v>191</v>
      </c>
      <c r="C26" s="41">
        <f t="shared" si="0"/>
        <v>12.549277266754272</v>
      </c>
      <c r="D26" s="146"/>
      <c r="E26" s="42">
        <v>917106</v>
      </c>
      <c r="F26" s="41">
        <f t="shared" si="1"/>
        <v>15.093125505651781</v>
      </c>
      <c r="H26" s="183">
        <v>0</v>
      </c>
      <c r="I26" s="42">
        <v>1984394</v>
      </c>
      <c r="J26" s="41">
        <f t="shared" si="2"/>
        <v>11.572856495679003</v>
      </c>
      <c r="L26" s="183">
        <v>11295.47</v>
      </c>
    </row>
    <row r="27" spans="1:12" s="47" customFormat="1" x14ac:dyDescent="0.25">
      <c r="A27" s="39" t="s">
        <v>65</v>
      </c>
      <c r="B27" s="198" t="s">
        <v>198</v>
      </c>
      <c r="C27" s="199" t="s">
        <v>198</v>
      </c>
      <c r="D27" s="199"/>
      <c r="E27" s="200" t="s">
        <v>198</v>
      </c>
      <c r="F27" s="199" t="s">
        <v>198</v>
      </c>
      <c r="G27" s="246"/>
      <c r="H27" s="201" t="s">
        <v>198</v>
      </c>
      <c r="I27" s="200" t="s">
        <v>198</v>
      </c>
      <c r="J27" s="199" t="s">
        <v>198</v>
      </c>
      <c r="K27" s="246"/>
      <c r="L27" s="201" t="s">
        <v>198</v>
      </c>
    </row>
    <row r="28" spans="1:12" s="47" customFormat="1" x14ac:dyDescent="0.25">
      <c r="A28" s="39" t="s">
        <v>18</v>
      </c>
      <c r="B28" s="55">
        <v>17</v>
      </c>
      <c r="C28" s="41">
        <f t="shared" si="0"/>
        <v>1.1169513797634691</v>
      </c>
      <c r="D28" s="146"/>
      <c r="E28" s="42">
        <v>21152</v>
      </c>
      <c r="F28" s="41">
        <f t="shared" si="1"/>
        <v>0.34810566139088223</v>
      </c>
      <c r="H28" s="183">
        <v>0</v>
      </c>
      <c r="I28" s="42">
        <v>203236</v>
      </c>
      <c r="J28" s="41">
        <f t="shared" si="2"/>
        <v>1.1852591081991872</v>
      </c>
      <c r="L28" s="183">
        <v>14040</v>
      </c>
    </row>
    <row r="29" spans="1:12" s="47" customFormat="1" x14ac:dyDescent="0.25">
      <c r="A29" s="39" t="s">
        <v>19</v>
      </c>
      <c r="B29" s="57">
        <v>347</v>
      </c>
      <c r="C29" s="41">
        <f t="shared" si="0"/>
        <v>22.798948751642577</v>
      </c>
      <c r="D29" s="146"/>
      <c r="E29" s="42">
        <v>596908</v>
      </c>
      <c r="F29" s="41">
        <f t="shared" si="1"/>
        <v>9.8235180658807089</v>
      </c>
      <c r="H29" s="183">
        <v>0</v>
      </c>
      <c r="I29" s="42">
        <v>4299097</v>
      </c>
      <c r="J29" s="41">
        <f t="shared" si="2"/>
        <v>25.072053554890871</v>
      </c>
      <c r="L29" s="183">
        <v>13464.2</v>
      </c>
    </row>
    <row r="30" spans="1:12" s="47" customFormat="1" ht="15.75" customHeight="1" x14ac:dyDescent="0.25">
      <c r="A30" s="39" t="s">
        <v>20</v>
      </c>
      <c r="B30" s="55">
        <v>21</v>
      </c>
      <c r="C30" s="41">
        <f t="shared" si="0"/>
        <v>1.3797634691195795</v>
      </c>
      <c r="D30" s="146"/>
      <c r="E30" s="42">
        <v>279844</v>
      </c>
      <c r="F30" s="41">
        <f t="shared" si="1"/>
        <v>4.6054879305157925</v>
      </c>
      <c r="H30" s="183">
        <v>1733.98</v>
      </c>
      <c r="I30" s="42">
        <v>210437</v>
      </c>
      <c r="J30" s="41">
        <f t="shared" si="2"/>
        <v>1.2272548709486133</v>
      </c>
      <c r="L30" s="183">
        <v>8579.57</v>
      </c>
    </row>
    <row r="31" spans="1:12" s="47" customFormat="1" x14ac:dyDescent="0.25">
      <c r="A31" s="39" t="s">
        <v>40</v>
      </c>
      <c r="B31" s="55">
        <v>18</v>
      </c>
      <c r="C31" s="41">
        <f t="shared" si="0"/>
        <v>1.1826544021024967</v>
      </c>
      <c r="D31" s="146"/>
      <c r="E31" s="42">
        <v>77682</v>
      </c>
      <c r="F31" s="41">
        <f t="shared" si="1"/>
        <v>1.2784391068535608</v>
      </c>
      <c r="H31" s="183">
        <v>1131.02</v>
      </c>
      <c r="I31" s="42">
        <v>157916</v>
      </c>
      <c r="J31" s="41">
        <f t="shared" si="2"/>
        <v>0.92095582146068045</v>
      </c>
      <c r="L31" s="183">
        <v>9731</v>
      </c>
    </row>
    <row r="32" spans="1:12" s="47" customFormat="1" x14ac:dyDescent="0.25">
      <c r="A32" s="39" t="s">
        <v>21</v>
      </c>
      <c r="B32" s="55">
        <v>15</v>
      </c>
      <c r="C32" s="41">
        <f t="shared" si="0"/>
        <v>0.98554533508541398</v>
      </c>
      <c r="D32" s="146"/>
      <c r="E32" s="42">
        <v>166545</v>
      </c>
      <c r="F32" s="41">
        <f t="shared" si="1"/>
        <v>2.7408877352659076</v>
      </c>
      <c r="H32" s="183">
        <v>0</v>
      </c>
      <c r="I32" s="42">
        <v>177643</v>
      </c>
      <c r="J32" s="41">
        <f t="shared" si="2"/>
        <v>1.0360023999578234</v>
      </c>
      <c r="L32" s="183">
        <v>11945.86</v>
      </c>
    </row>
    <row r="33" spans="1:12" s="47" customFormat="1" ht="14.45" customHeight="1" x14ac:dyDescent="0.25">
      <c r="A33" s="39" t="s">
        <v>22</v>
      </c>
      <c r="B33" s="55">
        <v>58</v>
      </c>
      <c r="C33" s="41">
        <f t="shared" si="0"/>
        <v>3.8107752956636007</v>
      </c>
      <c r="D33" s="146"/>
      <c r="E33" s="42">
        <v>169916</v>
      </c>
      <c r="F33" s="41">
        <f t="shared" si="1"/>
        <v>2.7963654293160527</v>
      </c>
      <c r="H33" s="183">
        <v>0</v>
      </c>
      <c r="I33" s="42">
        <v>594960</v>
      </c>
      <c r="J33" s="41">
        <f t="shared" si="2"/>
        <v>3.4697679496456755</v>
      </c>
      <c r="L33" s="183">
        <v>11068.95</v>
      </c>
    </row>
    <row r="34" spans="1:12" s="47" customFormat="1" x14ac:dyDescent="0.25">
      <c r="A34" s="39" t="s">
        <v>23</v>
      </c>
      <c r="B34" s="55">
        <v>98</v>
      </c>
      <c r="C34" s="41">
        <f t="shared" si="0"/>
        <v>6.438896189224705</v>
      </c>
      <c r="D34" s="146"/>
      <c r="E34" s="42">
        <v>124012</v>
      </c>
      <c r="F34" s="41">
        <f t="shared" si="1"/>
        <v>2.0409076815623148</v>
      </c>
      <c r="H34" s="183">
        <v>0</v>
      </c>
      <c r="I34" s="42">
        <v>1265586</v>
      </c>
      <c r="J34" s="41">
        <f t="shared" si="2"/>
        <v>7.3808150805436856</v>
      </c>
      <c r="L34" s="183">
        <v>14052.77</v>
      </c>
    </row>
    <row r="35" spans="1:12" s="47" customFormat="1" x14ac:dyDescent="0.25">
      <c r="A35" s="39" t="s">
        <v>41</v>
      </c>
      <c r="B35" s="198" t="s">
        <v>198</v>
      </c>
      <c r="C35" s="199" t="s">
        <v>198</v>
      </c>
      <c r="D35" s="199"/>
      <c r="E35" s="200" t="s">
        <v>198</v>
      </c>
      <c r="F35" s="199" t="s">
        <v>198</v>
      </c>
      <c r="G35" s="246"/>
      <c r="H35" s="201" t="s">
        <v>198</v>
      </c>
      <c r="I35" s="200" t="s">
        <v>198</v>
      </c>
      <c r="J35" s="199" t="s">
        <v>198</v>
      </c>
      <c r="K35" s="246"/>
      <c r="L35" s="201" t="s">
        <v>198</v>
      </c>
    </row>
    <row r="36" spans="1:12" s="47" customFormat="1" x14ac:dyDescent="0.25">
      <c r="A36" s="39" t="s">
        <v>42</v>
      </c>
      <c r="B36" s="198" t="s">
        <v>198</v>
      </c>
      <c r="C36" s="199" t="s">
        <v>198</v>
      </c>
      <c r="D36" s="199"/>
      <c r="E36" s="200" t="s">
        <v>198</v>
      </c>
      <c r="F36" s="199" t="s">
        <v>198</v>
      </c>
      <c r="G36" s="246"/>
      <c r="H36" s="201" t="s">
        <v>198</v>
      </c>
      <c r="I36" s="200" t="s">
        <v>198</v>
      </c>
      <c r="J36" s="199" t="s">
        <v>198</v>
      </c>
      <c r="K36" s="246"/>
      <c r="L36" s="201" t="s">
        <v>198</v>
      </c>
    </row>
    <row r="37" spans="1:12" s="47" customFormat="1" x14ac:dyDescent="0.25">
      <c r="A37" s="34"/>
      <c r="B37" s="40"/>
      <c r="C37" s="41"/>
      <c r="D37" s="41"/>
      <c r="E37" s="42"/>
      <c r="F37" s="44"/>
      <c r="H37" s="247"/>
      <c r="I37" s="42"/>
      <c r="J37" s="44"/>
      <c r="L37" s="247"/>
    </row>
    <row r="38" spans="1:12" s="47" customFormat="1" x14ac:dyDescent="0.25">
      <c r="A38" s="34" t="s">
        <v>4</v>
      </c>
      <c r="B38" s="35">
        <v>47</v>
      </c>
      <c r="C38" s="36">
        <v>3.0880420499342969</v>
      </c>
      <c r="D38" s="36"/>
      <c r="E38" s="45">
        <v>224827</v>
      </c>
      <c r="F38" s="36">
        <v>3.7000544408816132</v>
      </c>
      <c r="H38" s="184">
        <v>1177.33</v>
      </c>
      <c r="I38" s="45">
        <v>519624</v>
      </c>
      <c r="J38" s="36">
        <v>3.0304133068890082</v>
      </c>
      <c r="L38" s="184">
        <v>12508.78</v>
      </c>
    </row>
    <row r="39" spans="1:12" s="47" customFormat="1" x14ac:dyDescent="0.25">
      <c r="A39" s="39" t="s">
        <v>24</v>
      </c>
      <c r="B39" s="198" t="s">
        <v>198</v>
      </c>
      <c r="C39" s="199" t="s">
        <v>198</v>
      </c>
      <c r="D39" s="199"/>
      <c r="E39" s="200" t="s">
        <v>198</v>
      </c>
      <c r="F39" s="199" t="s">
        <v>198</v>
      </c>
      <c r="G39" s="246"/>
      <c r="H39" s="201" t="s">
        <v>198</v>
      </c>
      <c r="I39" s="200" t="s">
        <v>198</v>
      </c>
      <c r="J39" s="199" t="s">
        <v>198</v>
      </c>
      <c r="K39" s="246"/>
      <c r="L39" s="201" t="s">
        <v>198</v>
      </c>
    </row>
    <row r="40" spans="1:12" s="47" customFormat="1" x14ac:dyDescent="0.25">
      <c r="A40" s="39" t="s">
        <v>25</v>
      </c>
      <c r="B40" s="46">
        <v>17</v>
      </c>
      <c r="C40" s="41">
        <f>(B40/B$60)*100</f>
        <v>1.1169513797634691</v>
      </c>
      <c r="D40" s="41"/>
      <c r="E40" s="42">
        <v>125918</v>
      </c>
      <c r="F40" s="41">
        <f>(E40/E$60)*100</f>
        <v>2.0722753721169207</v>
      </c>
      <c r="H40" s="183">
        <v>1978.58</v>
      </c>
      <c r="I40" s="42">
        <v>175952</v>
      </c>
      <c r="J40" s="41">
        <f>(I40/I$60)*100</f>
        <v>1.0261405981512299</v>
      </c>
      <c r="L40" s="183">
        <v>10949.39</v>
      </c>
    </row>
    <row r="41" spans="1:12" s="47" customFormat="1" x14ac:dyDescent="0.25">
      <c r="A41" s="39" t="s">
        <v>26</v>
      </c>
      <c r="B41" s="198">
        <v>18</v>
      </c>
      <c r="C41" s="41">
        <f>(B41/B$60)*100</f>
        <v>1.1826544021024967</v>
      </c>
      <c r="D41" s="199"/>
      <c r="E41" s="200">
        <v>67444</v>
      </c>
      <c r="F41" s="41">
        <f>(E41/E$60)*100</f>
        <v>1.109948857169377</v>
      </c>
      <c r="G41" s="246"/>
      <c r="H41" s="201">
        <v>1666.38</v>
      </c>
      <c r="I41" s="200">
        <v>209624</v>
      </c>
      <c r="J41" s="41">
        <f>(I41/I$60)*100</f>
        <v>1.2225135079274656</v>
      </c>
      <c r="K41" s="246"/>
      <c r="L41" s="201">
        <v>13450.84</v>
      </c>
    </row>
    <row r="42" spans="1:12" s="47" customFormat="1" ht="14.45" customHeight="1" x14ac:dyDescent="0.25">
      <c r="A42" s="39" t="s">
        <v>27</v>
      </c>
      <c r="B42" s="198" t="s">
        <v>198</v>
      </c>
      <c r="C42" s="199" t="s">
        <v>198</v>
      </c>
      <c r="D42" s="199"/>
      <c r="E42" s="200" t="s">
        <v>198</v>
      </c>
      <c r="F42" s="199" t="s">
        <v>198</v>
      </c>
      <c r="G42" s="246"/>
      <c r="H42" s="201" t="s">
        <v>198</v>
      </c>
      <c r="I42" s="200" t="s">
        <v>198</v>
      </c>
      <c r="J42" s="199" t="s">
        <v>198</v>
      </c>
      <c r="K42" s="246"/>
      <c r="L42" s="201" t="s">
        <v>198</v>
      </c>
    </row>
    <row r="43" spans="1:12" s="47" customFormat="1" x14ac:dyDescent="0.25">
      <c r="A43" s="34"/>
      <c r="B43" s="46"/>
      <c r="C43" s="41"/>
      <c r="D43" s="41"/>
      <c r="E43" s="42"/>
      <c r="F43" s="44"/>
      <c r="H43" s="247"/>
      <c r="I43" s="42"/>
      <c r="J43" s="44"/>
      <c r="L43" s="247"/>
    </row>
    <row r="44" spans="1:12" s="47" customFormat="1" x14ac:dyDescent="0.25">
      <c r="A44" s="34" t="s">
        <v>5</v>
      </c>
      <c r="B44" s="35">
        <f>SUM(B45:B47)</f>
        <v>273</v>
      </c>
      <c r="C44" s="36">
        <f>(B44/B$60)*100</f>
        <v>17.936925098554536</v>
      </c>
      <c r="D44" s="36"/>
      <c r="E44" s="45">
        <f>SUM(E45:E47)</f>
        <v>1087903</v>
      </c>
      <c r="F44" s="36">
        <f>(E44/E$60)*100</f>
        <v>17.903989851745695</v>
      </c>
      <c r="H44" s="184">
        <v>0</v>
      </c>
      <c r="I44" s="45">
        <f>SUM(I45:I47)</f>
        <v>3318894</v>
      </c>
      <c r="J44" s="36">
        <f>(I44/I$60)*100</f>
        <v>19.355573533466675</v>
      </c>
      <c r="L44" s="184">
        <v>13079.25</v>
      </c>
    </row>
    <row r="45" spans="1:12" s="47" customFormat="1" x14ac:dyDescent="0.25">
      <c r="A45" s="39" t="s">
        <v>28</v>
      </c>
      <c r="B45" s="40">
        <v>60</v>
      </c>
      <c r="C45" s="41">
        <f>(B45/B$60)*100</f>
        <v>3.9421813403416559</v>
      </c>
      <c r="D45" s="41"/>
      <c r="E45" s="42">
        <v>69073</v>
      </c>
      <c r="F45" s="41">
        <f>(E45/E$60)*100</f>
        <v>1.1367578644691949</v>
      </c>
      <c r="H45" s="183">
        <v>0</v>
      </c>
      <c r="I45" s="42">
        <v>751676</v>
      </c>
      <c r="J45" s="41">
        <f>(I45/I$60)*100</f>
        <v>4.383725449303923</v>
      </c>
      <c r="L45" s="183">
        <v>13097.37</v>
      </c>
    </row>
    <row r="46" spans="1:12" s="47" customFormat="1" x14ac:dyDescent="0.25">
      <c r="A46" s="39" t="s">
        <v>29</v>
      </c>
      <c r="B46" s="40">
        <v>26</v>
      </c>
      <c r="C46" s="41">
        <f>(B46/B$60)*100</f>
        <v>1.7082785808147174</v>
      </c>
      <c r="D46" s="41"/>
      <c r="E46" s="42">
        <v>378915</v>
      </c>
      <c r="F46" s="41">
        <f>(E46/E$60)*100</f>
        <v>6.2359330884042237</v>
      </c>
      <c r="H46" s="183">
        <v>0</v>
      </c>
      <c r="I46" s="42">
        <v>295869</v>
      </c>
      <c r="J46" s="41">
        <f>(I46/I$60)*100</f>
        <v>1.7254887278030726</v>
      </c>
      <c r="L46" s="183">
        <v>12859.36</v>
      </c>
    </row>
    <row r="47" spans="1:12" s="47" customFormat="1" x14ac:dyDescent="0.25">
      <c r="A47" s="39" t="s">
        <v>30</v>
      </c>
      <c r="B47" s="40">
        <v>187</v>
      </c>
      <c r="C47" s="41">
        <f>(B47/B$60)*100</f>
        <v>12.28646517739816</v>
      </c>
      <c r="D47" s="41"/>
      <c r="E47" s="42">
        <v>639915</v>
      </c>
      <c r="F47" s="41">
        <f>(E47/E$60)*100</f>
        <v>10.531298898872276</v>
      </c>
      <c r="H47" s="183">
        <v>0</v>
      </c>
      <c r="I47" s="42">
        <v>2271349</v>
      </c>
      <c r="J47" s="41">
        <f>(I47/I$60)*100</f>
        <v>13.246359356359678</v>
      </c>
      <c r="L47" s="183">
        <v>13079.25</v>
      </c>
    </row>
    <row r="48" spans="1:12" s="47" customFormat="1" x14ac:dyDescent="0.25">
      <c r="A48" s="34"/>
      <c r="B48" s="40"/>
      <c r="C48" s="41"/>
      <c r="D48" s="41"/>
      <c r="E48" s="42"/>
      <c r="F48" s="44"/>
      <c r="H48" s="247"/>
      <c r="I48" s="42"/>
      <c r="J48" s="44"/>
      <c r="L48" s="247"/>
    </row>
    <row r="49" spans="1:12" s="47" customFormat="1" x14ac:dyDescent="0.25">
      <c r="A49" s="34" t="s">
        <v>6</v>
      </c>
      <c r="B49" s="35">
        <v>35</v>
      </c>
      <c r="C49" s="36">
        <v>2.2996057818659659</v>
      </c>
      <c r="D49" s="36"/>
      <c r="E49" s="45">
        <v>534346</v>
      </c>
      <c r="F49" s="36">
        <v>8.793913943909434</v>
      </c>
      <c r="H49" s="184">
        <v>0</v>
      </c>
      <c r="I49" s="45">
        <v>407944</v>
      </c>
      <c r="J49" s="36">
        <v>2.3791028244760239</v>
      </c>
      <c r="L49" s="184">
        <v>11723.4</v>
      </c>
    </row>
    <row r="50" spans="1:12" s="47" customFormat="1" x14ac:dyDescent="0.25">
      <c r="A50" s="39" t="s">
        <v>31</v>
      </c>
      <c r="B50" s="198" t="s">
        <v>198</v>
      </c>
      <c r="C50" s="199" t="s">
        <v>198</v>
      </c>
      <c r="D50" s="199"/>
      <c r="E50" s="200" t="s">
        <v>198</v>
      </c>
      <c r="F50" s="199" t="s">
        <v>198</v>
      </c>
      <c r="G50" s="246"/>
      <c r="H50" s="201" t="s">
        <v>198</v>
      </c>
      <c r="I50" s="200" t="s">
        <v>198</v>
      </c>
      <c r="J50" s="199" t="s">
        <v>198</v>
      </c>
      <c r="K50" s="246"/>
      <c r="L50" s="201" t="s">
        <v>198</v>
      </c>
    </row>
    <row r="51" spans="1:12" s="47" customFormat="1" x14ac:dyDescent="0.25">
      <c r="A51" s="39" t="s">
        <v>32</v>
      </c>
      <c r="B51" s="198" t="s">
        <v>198</v>
      </c>
      <c r="C51" s="199" t="s">
        <v>198</v>
      </c>
      <c r="D51" s="199"/>
      <c r="E51" s="200" t="s">
        <v>198</v>
      </c>
      <c r="F51" s="199" t="s">
        <v>198</v>
      </c>
      <c r="G51" s="246"/>
      <c r="H51" s="201" t="s">
        <v>198</v>
      </c>
      <c r="I51" s="200" t="s">
        <v>198</v>
      </c>
      <c r="J51" s="199" t="s">
        <v>198</v>
      </c>
      <c r="K51" s="246"/>
      <c r="L51" s="201" t="s">
        <v>198</v>
      </c>
    </row>
    <row r="52" spans="1:12" s="47" customFormat="1" x14ac:dyDescent="0.25">
      <c r="A52" s="39" t="s">
        <v>33</v>
      </c>
      <c r="B52" s="198" t="s">
        <v>198</v>
      </c>
      <c r="C52" s="199" t="s">
        <v>198</v>
      </c>
      <c r="D52" s="199"/>
      <c r="E52" s="200" t="s">
        <v>198</v>
      </c>
      <c r="F52" s="199" t="s">
        <v>198</v>
      </c>
      <c r="G52" s="246"/>
      <c r="H52" s="201" t="s">
        <v>198</v>
      </c>
      <c r="I52" s="200" t="s">
        <v>198</v>
      </c>
      <c r="J52" s="199" t="s">
        <v>198</v>
      </c>
      <c r="K52" s="246"/>
      <c r="L52" s="201" t="s">
        <v>198</v>
      </c>
    </row>
    <row r="53" spans="1:12" s="47" customFormat="1" x14ac:dyDescent="0.25">
      <c r="A53" s="39" t="s">
        <v>34</v>
      </c>
      <c r="B53" s="46">
        <v>17</v>
      </c>
      <c r="C53" s="41">
        <f>(B53/B$60)*100</f>
        <v>1.1169513797634691</v>
      </c>
      <c r="D53" s="41"/>
      <c r="E53" s="42">
        <v>524056</v>
      </c>
      <c r="F53" s="41">
        <f>(E53/E$60)*100</f>
        <v>8.6245679125312122</v>
      </c>
      <c r="H53" s="183">
        <v>0</v>
      </c>
      <c r="I53" s="218">
        <v>194524</v>
      </c>
      <c r="J53" s="197">
        <f>(I53/I$60)*100</f>
        <v>1.1344512919135323</v>
      </c>
      <c r="K53"/>
      <c r="L53" s="183">
        <v>8288.2800000000007</v>
      </c>
    </row>
    <row r="54" spans="1:12" s="47" customFormat="1" x14ac:dyDescent="0.25">
      <c r="A54" s="34"/>
      <c r="B54" s="46"/>
      <c r="C54" s="41"/>
      <c r="D54" s="41"/>
      <c r="E54" s="42"/>
      <c r="F54" s="44"/>
      <c r="H54" s="247"/>
      <c r="I54" s="42"/>
      <c r="J54" s="44"/>
      <c r="L54" s="247"/>
    </row>
    <row r="55" spans="1:12" s="47" customFormat="1" x14ac:dyDescent="0.25">
      <c r="A55" s="34" t="s">
        <v>7</v>
      </c>
      <c r="B55" s="35">
        <v>32</v>
      </c>
      <c r="C55" s="36">
        <v>2.1024967148488831</v>
      </c>
      <c r="D55" s="36"/>
      <c r="E55" s="45">
        <v>41680</v>
      </c>
      <c r="F55" s="36">
        <v>0.6859419424532891</v>
      </c>
      <c r="H55" s="184">
        <v>0</v>
      </c>
      <c r="I55" s="45">
        <v>388129</v>
      </c>
      <c r="J55" s="36">
        <v>2.263543035713369</v>
      </c>
      <c r="L55" s="184">
        <v>12975.5</v>
      </c>
    </row>
    <row r="56" spans="1:12" s="47" customFormat="1" x14ac:dyDescent="0.25">
      <c r="A56" s="39" t="s">
        <v>35</v>
      </c>
      <c r="B56" s="198" t="s">
        <v>198</v>
      </c>
      <c r="C56" s="199" t="s">
        <v>198</v>
      </c>
      <c r="D56" s="199"/>
      <c r="E56" s="200" t="s">
        <v>198</v>
      </c>
      <c r="F56" s="199" t="s">
        <v>198</v>
      </c>
      <c r="G56" s="246"/>
      <c r="H56" s="201" t="s">
        <v>198</v>
      </c>
      <c r="I56" s="200" t="s">
        <v>198</v>
      </c>
      <c r="J56" s="199" t="s">
        <v>198</v>
      </c>
      <c r="K56" s="246"/>
      <c r="L56" s="201" t="s">
        <v>198</v>
      </c>
    </row>
    <row r="57" spans="1:12" s="47" customFormat="1" x14ac:dyDescent="0.25">
      <c r="A57" s="39" t="s">
        <v>36</v>
      </c>
      <c r="B57" s="198" t="s">
        <v>198</v>
      </c>
      <c r="C57" s="199" t="s">
        <v>198</v>
      </c>
      <c r="D57" s="199"/>
      <c r="E57" s="200" t="s">
        <v>198</v>
      </c>
      <c r="F57" s="199" t="s">
        <v>198</v>
      </c>
      <c r="G57" s="246"/>
      <c r="H57" s="201" t="s">
        <v>198</v>
      </c>
      <c r="I57" s="200" t="s">
        <v>198</v>
      </c>
      <c r="J57" s="199" t="s">
        <v>198</v>
      </c>
      <c r="K57" s="246"/>
      <c r="L57" s="201" t="s">
        <v>198</v>
      </c>
    </row>
    <row r="58" spans="1:12" s="47" customFormat="1" x14ac:dyDescent="0.25">
      <c r="A58" s="39" t="s">
        <v>66</v>
      </c>
      <c r="B58" s="198">
        <v>19</v>
      </c>
      <c r="C58" s="41">
        <f>(B58/B$60)*100</f>
        <v>1.2483574244415243</v>
      </c>
      <c r="D58" s="199"/>
      <c r="E58" s="200">
        <v>39087</v>
      </c>
      <c r="F58" s="41">
        <f>(E58/E$60)*100</f>
        <v>0.64326805913319851</v>
      </c>
      <c r="G58" s="246"/>
      <c r="H58" s="201">
        <v>0</v>
      </c>
      <c r="I58" s="200">
        <v>226011</v>
      </c>
      <c r="J58" s="41">
        <f>(I58/I$60)*100</f>
        <v>1.3180814240745069</v>
      </c>
      <c r="K58" s="246"/>
      <c r="L58" s="201">
        <v>13909.78</v>
      </c>
    </row>
    <row r="59" spans="1:12" s="47" customFormat="1" x14ac:dyDescent="0.25">
      <c r="A59" s="34"/>
      <c r="B59" s="40"/>
      <c r="C59" s="48"/>
      <c r="D59" s="48"/>
      <c r="E59" s="49"/>
      <c r="F59" s="48"/>
      <c r="H59" s="43"/>
      <c r="I59" s="49"/>
      <c r="J59" s="48"/>
      <c r="L59" s="43"/>
    </row>
    <row r="60" spans="1:12" s="47" customFormat="1" x14ac:dyDescent="0.25">
      <c r="A60" s="50" t="s">
        <v>0</v>
      </c>
      <c r="B60" s="51">
        <f>B13+B20+B22+B38+B44+B49+B55</f>
        <v>1522</v>
      </c>
      <c r="C60" s="52">
        <f>C13+C20+C22+C38+C44+C49+C55</f>
        <v>100</v>
      </c>
      <c r="D60" s="52" t="s">
        <v>11</v>
      </c>
      <c r="E60" s="53">
        <f>E13+E20+E22+E38+E44+E49+E55</f>
        <v>6076316</v>
      </c>
      <c r="F60" s="52">
        <f>F13+F20+F22+F38+F44+F49+F55</f>
        <v>99.999999999999986</v>
      </c>
      <c r="G60" s="216" t="s">
        <v>11</v>
      </c>
      <c r="H60" s="185">
        <v>0</v>
      </c>
      <c r="I60" s="53">
        <f>I13+I20+I22+I38+I44+I49+I55</f>
        <v>17146968</v>
      </c>
      <c r="J60" s="52">
        <f>J13+J20+J22+J38+J44+J49+J55</f>
        <v>100</v>
      </c>
      <c r="K60" s="216" t="s">
        <v>11</v>
      </c>
      <c r="L60" s="185">
        <v>12401.24</v>
      </c>
    </row>
    <row r="62" spans="1:12" x14ac:dyDescent="0.25">
      <c r="A62" s="214" t="s">
        <v>194</v>
      </c>
    </row>
    <row r="63" spans="1:12" x14ac:dyDescent="0.25">
      <c r="A63" s="214" t="s">
        <v>200</v>
      </c>
      <c r="F63" s="56"/>
    </row>
  </sheetData>
  <mergeCells count="10">
    <mergeCell ref="A1:L1"/>
    <mergeCell ref="A2:L2"/>
    <mergeCell ref="A4:L4"/>
    <mergeCell ref="A7:L7"/>
    <mergeCell ref="L10:L11"/>
    <mergeCell ref="A6:L6"/>
    <mergeCell ref="A5:L5"/>
    <mergeCell ref="I9:L9"/>
    <mergeCell ref="H9:H11"/>
    <mergeCell ref="I10:I11"/>
  </mergeCells>
  <pageMargins left="0.7" right="0.7" top="0.75" bottom="0.75" header="0.3" footer="0.3"/>
  <pageSetup scale="6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CFF"/>
    <pageSetUpPr fitToPage="1"/>
  </sheetPr>
  <dimension ref="A1:O63"/>
  <sheetViews>
    <sheetView showGridLines="0" zoomScaleNormal="100" workbookViewId="0">
      <selection sqref="A1:O1"/>
    </sheetView>
  </sheetViews>
  <sheetFormatPr defaultRowHeight="15" x14ac:dyDescent="0.25"/>
  <cols>
    <col min="1" max="1" width="29.7109375" customWidth="1"/>
    <col min="2" max="2" width="10.5703125" customWidth="1"/>
    <col min="3" max="3" width="7.42578125" customWidth="1"/>
    <col min="4" max="4" width="2.28515625" customWidth="1"/>
    <col min="5" max="5" width="11.28515625" customWidth="1"/>
    <col min="6" max="6" width="7.42578125" customWidth="1"/>
    <col min="7" max="7" width="2.28515625" customWidth="1"/>
    <col min="8" max="8" width="9.140625" customWidth="1"/>
    <col min="9" max="9" width="7.42578125" customWidth="1"/>
    <col min="10" max="10" width="2.28515625" customWidth="1"/>
    <col min="11" max="11" width="10.5703125" customWidth="1"/>
    <col min="12" max="12" width="12.42578125" customWidth="1"/>
    <col min="13" max="13" width="7.42578125" customWidth="1"/>
    <col min="14" max="14" width="2.28515625" customWidth="1"/>
    <col min="15" max="15" width="10.42578125" customWidth="1"/>
  </cols>
  <sheetData>
    <row r="1" spans="1:15" ht="18" x14ac:dyDescent="0.25">
      <c r="A1" s="254" t="s">
        <v>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1:15" ht="18" x14ac:dyDescent="0.25">
      <c r="A2" s="254" t="s">
        <v>193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</row>
    <row r="3" spans="1:15" x14ac:dyDescent="0.25">
      <c r="A3" s="5"/>
      <c r="B3" s="5"/>
      <c r="C3" s="5"/>
      <c r="D3" s="5"/>
      <c r="E3" s="5"/>
      <c r="F3" s="5"/>
      <c r="G3" s="5"/>
      <c r="H3" s="5"/>
      <c r="I3" s="5"/>
    </row>
    <row r="4" spans="1:15" ht="18" x14ac:dyDescent="0.25">
      <c r="A4" s="254" t="s">
        <v>166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</row>
    <row r="5" spans="1:15" ht="18" x14ac:dyDescent="0.25">
      <c r="A5" s="254" t="s">
        <v>167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</row>
    <row r="6" spans="1:15" ht="18" x14ac:dyDescent="0.25">
      <c r="A6" s="254" t="s">
        <v>169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</row>
    <row r="7" spans="1:15" ht="18" x14ac:dyDescent="0.25">
      <c r="A7" s="254" t="s">
        <v>224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</row>
    <row r="8" spans="1:15" ht="15.75" x14ac:dyDescent="0.25">
      <c r="A8" s="181"/>
      <c r="B8" s="181"/>
      <c r="C8" s="181"/>
      <c r="D8" s="181"/>
      <c r="E8" s="181"/>
      <c r="F8" s="181"/>
      <c r="G8" s="181"/>
      <c r="H8" s="181"/>
      <c r="I8" s="181"/>
      <c r="J8" s="181"/>
      <c r="K8" s="181"/>
    </row>
    <row r="9" spans="1:15" ht="15.75" customHeight="1" x14ac:dyDescent="0.25">
      <c r="A9" s="195"/>
      <c r="B9" s="195"/>
      <c r="C9" s="196"/>
      <c r="D9" s="196"/>
      <c r="E9" s="195"/>
      <c r="F9" s="196"/>
      <c r="G9" s="196"/>
      <c r="H9" s="195"/>
      <c r="I9" s="196"/>
      <c r="J9" s="196"/>
      <c r="K9" s="270" t="s">
        <v>195</v>
      </c>
      <c r="L9" s="260" t="s">
        <v>171</v>
      </c>
      <c r="M9" s="261"/>
      <c r="N9" s="261"/>
      <c r="O9" s="262"/>
    </row>
    <row r="10" spans="1:15" ht="15.75" customHeight="1" x14ac:dyDescent="0.25">
      <c r="A10" s="16"/>
      <c r="B10" s="191"/>
      <c r="C10" s="192" t="s">
        <v>39</v>
      </c>
      <c r="D10" s="108"/>
      <c r="E10" s="191"/>
      <c r="F10" s="192" t="s">
        <v>39</v>
      </c>
      <c r="G10" s="192"/>
      <c r="H10" s="193" t="s">
        <v>10</v>
      </c>
      <c r="I10" s="192" t="s">
        <v>39</v>
      </c>
      <c r="J10" s="194"/>
      <c r="K10" s="272"/>
      <c r="L10" s="273" t="s">
        <v>172</v>
      </c>
      <c r="M10" s="163" t="s">
        <v>39</v>
      </c>
      <c r="N10" s="186"/>
      <c r="O10" s="270" t="s">
        <v>173</v>
      </c>
    </row>
    <row r="11" spans="1:15" ht="15" customHeight="1" x14ac:dyDescent="0.25">
      <c r="A11" s="165" t="s">
        <v>63</v>
      </c>
      <c r="B11" s="6" t="s">
        <v>60</v>
      </c>
      <c r="C11" s="7" t="s">
        <v>9</v>
      </c>
      <c r="D11" s="67"/>
      <c r="E11" s="6" t="s">
        <v>62</v>
      </c>
      <c r="F11" s="7" t="s">
        <v>9</v>
      </c>
      <c r="G11" s="67"/>
      <c r="H11" s="162" t="s">
        <v>64</v>
      </c>
      <c r="I11" s="7" t="s">
        <v>9</v>
      </c>
      <c r="J11" s="66"/>
      <c r="K11" s="271"/>
      <c r="L11" s="274"/>
      <c r="M11" s="7" t="s">
        <v>9</v>
      </c>
      <c r="N11" s="66"/>
      <c r="O11" s="271"/>
    </row>
    <row r="12" spans="1:15" ht="15.75" customHeight="1" x14ac:dyDescent="0.25">
      <c r="A12" s="8"/>
      <c r="B12" s="9"/>
      <c r="C12" s="10"/>
      <c r="D12" s="10"/>
      <c r="E12" s="9"/>
      <c r="F12" s="10"/>
      <c r="G12" s="10"/>
      <c r="H12" s="9"/>
      <c r="I12" s="10"/>
      <c r="K12" s="11"/>
      <c r="L12" s="9"/>
      <c r="M12" s="10"/>
      <c r="O12" s="11"/>
    </row>
    <row r="13" spans="1:15" s="47" customFormat="1" x14ac:dyDescent="0.25">
      <c r="A13" s="34" t="s">
        <v>1</v>
      </c>
      <c r="B13" s="35">
        <v>180</v>
      </c>
      <c r="C13" s="36">
        <v>11.826544021024969</v>
      </c>
      <c r="D13" s="36" t="s">
        <v>11</v>
      </c>
      <c r="E13" s="35">
        <v>180</v>
      </c>
      <c r="F13" s="36">
        <v>11.501597444089457</v>
      </c>
      <c r="G13" s="36" t="s">
        <v>11</v>
      </c>
      <c r="H13" s="37">
        <v>624203</v>
      </c>
      <c r="I13" s="36">
        <v>17.755213613364873</v>
      </c>
      <c r="J13" s="245" t="s">
        <v>11</v>
      </c>
      <c r="K13" s="182">
        <v>0</v>
      </c>
      <c r="L13" s="37">
        <v>1760450</v>
      </c>
      <c r="M13" s="36">
        <v>10.266829680909185</v>
      </c>
      <c r="N13" s="245" t="s">
        <v>11</v>
      </c>
      <c r="O13" s="182">
        <v>10833.91</v>
      </c>
    </row>
    <row r="14" spans="1:15" s="47" customFormat="1" x14ac:dyDescent="0.25">
      <c r="A14" s="39" t="s">
        <v>186</v>
      </c>
      <c r="B14" s="198" t="s">
        <v>198</v>
      </c>
      <c r="C14" s="199" t="s">
        <v>198</v>
      </c>
      <c r="D14" s="199"/>
      <c r="E14" s="198" t="s">
        <v>198</v>
      </c>
      <c r="F14" s="199" t="s">
        <v>198</v>
      </c>
      <c r="G14" s="199"/>
      <c r="H14" s="200" t="s">
        <v>198</v>
      </c>
      <c r="I14" s="199" t="s">
        <v>198</v>
      </c>
      <c r="J14" s="246"/>
      <c r="K14" s="201" t="s">
        <v>198</v>
      </c>
      <c r="L14" s="200" t="s">
        <v>198</v>
      </c>
      <c r="M14" s="199" t="s">
        <v>198</v>
      </c>
      <c r="N14" s="246"/>
      <c r="O14" s="201" t="s">
        <v>198</v>
      </c>
    </row>
    <row r="15" spans="1:15" s="47" customFormat="1" x14ac:dyDescent="0.25">
      <c r="A15" s="249" t="s">
        <v>203</v>
      </c>
      <c r="B15" s="198" t="s">
        <v>198</v>
      </c>
      <c r="C15" s="199" t="s">
        <v>198</v>
      </c>
      <c r="D15" s="199"/>
      <c r="E15" s="198" t="s">
        <v>198</v>
      </c>
      <c r="F15" s="199" t="s">
        <v>198</v>
      </c>
      <c r="G15" s="199"/>
      <c r="H15" s="200" t="s">
        <v>198</v>
      </c>
      <c r="I15" s="199" t="s">
        <v>198</v>
      </c>
      <c r="J15" s="246"/>
      <c r="K15" s="201" t="s">
        <v>198</v>
      </c>
      <c r="L15" s="200" t="s">
        <v>198</v>
      </c>
      <c r="M15" s="199" t="s">
        <v>198</v>
      </c>
      <c r="N15" s="246"/>
      <c r="O15" s="201" t="s">
        <v>198</v>
      </c>
    </row>
    <row r="16" spans="1:15" s="47" customFormat="1" x14ac:dyDescent="0.25">
      <c r="A16" s="39" t="s">
        <v>12</v>
      </c>
      <c r="B16" s="198" t="s">
        <v>198</v>
      </c>
      <c r="C16" s="199" t="s">
        <v>198</v>
      </c>
      <c r="D16" s="199"/>
      <c r="E16" s="198" t="s">
        <v>198</v>
      </c>
      <c r="F16" s="199" t="s">
        <v>198</v>
      </c>
      <c r="G16" s="199"/>
      <c r="H16" s="200" t="s">
        <v>198</v>
      </c>
      <c r="I16" s="199" t="s">
        <v>198</v>
      </c>
      <c r="J16" s="246"/>
      <c r="K16" s="201" t="s">
        <v>198</v>
      </c>
      <c r="L16" s="200" t="s">
        <v>198</v>
      </c>
      <c r="M16" s="199" t="s">
        <v>198</v>
      </c>
      <c r="N16" s="246"/>
      <c r="O16" s="201" t="s">
        <v>198</v>
      </c>
    </row>
    <row r="17" spans="1:15" s="47" customFormat="1" x14ac:dyDescent="0.25">
      <c r="A17" s="39" t="s">
        <v>13</v>
      </c>
      <c r="B17" s="198">
        <v>10</v>
      </c>
      <c r="C17" s="41">
        <f>(B17/B$60)*100</f>
        <v>0.65703022339027595</v>
      </c>
      <c r="D17" s="199"/>
      <c r="E17" s="198">
        <v>10</v>
      </c>
      <c r="F17" s="41">
        <f>(E17/E$60)*100</f>
        <v>0.63897763578274758</v>
      </c>
      <c r="G17" s="199"/>
      <c r="H17" s="200">
        <v>18088</v>
      </c>
      <c r="I17" s="41">
        <f>(H17/H$60)*100</f>
        <v>0.51450618442805274</v>
      </c>
      <c r="J17" s="246"/>
      <c r="K17" s="201">
        <v>0</v>
      </c>
      <c r="L17" s="200">
        <v>106055</v>
      </c>
      <c r="M17" s="41">
        <f>(L17/L$60)*100</f>
        <v>0.61850584896408511</v>
      </c>
      <c r="N17" s="246"/>
      <c r="O17" s="201">
        <v>11071.31</v>
      </c>
    </row>
    <row r="18" spans="1:15" s="47" customFormat="1" ht="14.45" customHeight="1" x14ac:dyDescent="0.25">
      <c r="A18" s="39" t="s">
        <v>14</v>
      </c>
      <c r="B18" s="40">
        <v>158</v>
      </c>
      <c r="C18" s="41">
        <f>(B18/B$60)*100</f>
        <v>10.38107752956636</v>
      </c>
      <c r="D18" s="41"/>
      <c r="E18" s="40">
        <v>158</v>
      </c>
      <c r="F18" s="41">
        <f>(E18/E$60)*100</f>
        <v>10.095846645367413</v>
      </c>
      <c r="G18" s="41"/>
      <c r="H18" s="42">
        <v>569460</v>
      </c>
      <c r="I18" s="41">
        <f>(H18/H$60)*100</f>
        <v>16.198070089805334</v>
      </c>
      <c r="K18" s="183">
        <v>0</v>
      </c>
      <c r="L18" s="42">
        <v>1517338</v>
      </c>
      <c r="M18" s="41">
        <f>(L18/L$60)*100</f>
        <v>8.8490163392151899</v>
      </c>
      <c r="O18" s="183">
        <v>10014.77</v>
      </c>
    </row>
    <row r="19" spans="1:15" s="47" customFormat="1" x14ac:dyDescent="0.25">
      <c r="A19" s="34"/>
      <c r="B19" s="40"/>
      <c r="C19" s="41"/>
      <c r="D19" s="41"/>
      <c r="E19" s="40"/>
      <c r="F19" s="41"/>
      <c r="G19" s="41"/>
      <c r="H19" s="42"/>
      <c r="I19" s="41"/>
      <c r="K19" s="247"/>
      <c r="L19" s="42"/>
      <c r="M19" s="41"/>
      <c r="O19" s="247"/>
    </row>
    <row r="20" spans="1:15" s="47" customFormat="1" x14ac:dyDescent="0.25">
      <c r="A20" s="34" t="s">
        <v>2</v>
      </c>
      <c r="B20" s="35">
        <v>54</v>
      </c>
      <c r="C20" s="36">
        <f>(B20/B$60)*100</f>
        <v>3.5479632063074904</v>
      </c>
      <c r="D20" s="36"/>
      <c r="E20" s="35">
        <v>54</v>
      </c>
      <c r="F20" s="36">
        <f>(E20/E$60)*100</f>
        <v>3.450479233226837</v>
      </c>
      <c r="G20" s="36"/>
      <c r="H20" s="45">
        <v>98259</v>
      </c>
      <c r="I20" s="36">
        <f>(H20/H$60)*100</f>
        <v>2.7949393617711213</v>
      </c>
      <c r="K20" s="184">
        <v>0</v>
      </c>
      <c r="L20" s="45">
        <v>605226</v>
      </c>
      <c r="M20" s="36">
        <f>(L20/L$60)*100</f>
        <v>3.5296385926654787</v>
      </c>
      <c r="O20" s="184">
        <v>11706.24</v>
      </c>
    </row>
    <row r="21" spans="1:15" s="47" customFormat="1" x14ac:dyDescent="0.25">
      <c r="A21" s="34"/>
      <c r="B21" s="46"/>
      <c r="C21" s="41"/>
      <c r="D21" s="41"/>
      <c r="E21" s="46"/>
      <c r="F21" s="41"/>
      <c r="G21" s="41"/>
      <c r="H21" s="42"/>
      <c r="I21" s="41"/>
      <c r="K21" s="247"/>
      <c r="L21" s="42"/>
      <c r="M21" s="41"/>
      <c r="O21" s="247"/>
    </row>
    <row r="22" spans="1:15" s="47" customFormat="1" x14ac:dyDescent="0.25">
      <c r="A22" s="34" t="s">
        <v>3</v>
      </c>
      <c r="B22" s="35">
        <v>901</v>
      </c>
      <c r="C22" s="36">
        <v>59.198423127463862</v>
      </c>
      <c r="D22" s="36"/>
      <c r="E22" s="35">
        <v>925</v>
      </c>
      <c r="F22" s="36">
        <v>59.105431309904155</v>
      </c>
      <c r="G22" s="36"/>
      <c r="H22" s="45">
        <v>2136832</v>
      </c>
      <c r="I22" s="36">
        <v>60.781362178447864</v>
      </c>
      <c r="K22" s="184">
        <v>0</v>
      </c>
      <c r="L22" s="45">
        <v>10146701</v>
      </c>
      <c r="M22" s="36">
        <v>59.174899025880258</v>
      </c>
      <c r="O22" s="184">
        <v>12397.92</v>
      </c>
    </row>
    <row r="23" spans="1:15" s="47" customFormat="1" ht="14.45" customHeight="1" x14ac:dyDescent="0.25">
      <c r="A23" s="39" t="s">
        <v>15</v>
      </c>
      <c r="B23" s="55">
        <v>94</v>
      </c>
      <c r="C23" s="41">
        <f t="shared" ref="C23:C34" si="0">(B23/B$60)*100</f>
        <v>6.1760840998685937</v>
      </c>
      <c r="D23" s="146"/>
      <c r="E23" s="55">
        <v>94</v>
      </c>
      <c r="F23" s="41">
        <f t="shared" ref="F23:F34" si="1">(E23/E$60)*100</f>
        <v>6.0063897763578273</v>
      </c>
      <c r="G23" s="146"/>
      <c r="H23" s="42">
        <v>415620</v>
      </c>
      <c r="I23" s="41">
        <f t="shared" ref="I23:I34" si="2">(H23/H$60)*100</f>
        <v>11.822150617646356</v>
      </c>
      <c r="K23" s="183">
        <v>836.92</v>
      </c>
      <c r="L23" s="42">
        <v>842531</v>
      </c>
      <c r="M23" s="41">
        <f t="shared" ref="M23:M34" si="3">(L23/L$60)*100</f>
        <v>4.9135858887705393</v>
      </c>
      <c r="O23" s="183">
        <v>9402.11</v>
      </c>
    </row>
    <row r="24" spans="1:15" s="47" customFormat="1" ht="14.45" customHeight="1" x14ac:dyDescent="0.25">
      <c r="A24" s="39" t="s">
        <v>16</v>
      </c>
      <c r="B24" s="55">
        <v>25</v>
      </c>
      <c r="C24" s="41">
        <f t="shared" si="0"/>
        <v>1.64257555847569</v>
      </c>
      <c r="D24" s="146"/>
      <c r="E24" s="55">
        <v>25</v>
      </c>
      <c r="F24" s="41">
        <f t="shared" si="1"/>
        <v>1.5974440894568689</v>
      </c>
      <c r="G24" s="146"/>
      <c r="H24" s="42">
        <v>73018</v>
      </c>
      <c r="I24" s="41">
        <f t="shared" si="2"/>
        <v>2.0769688508717135</v>
      </c>
      <c r="K24" s="183">
        <v>686.55</v>
      </c>
      <c r="L24" s="42">
        <v>234229</v>
      </c>
      <c r="M24" s="41">
        <f t="shared" si="3"/>
        <v>1.3660082645514939</v>
      </c>
      <c r="O24" s="183">
        <v>10661.95</v>
      </c>
    </row>
    <row r="25" spans="1:15" s="47" customFormat="1" ht="14.45" customHeight="1" x14ac:dyDescent="0.25">
      <c r="A25" s="39" t="s">
        <v>17</v>
      </c>
      <c r="B25" s="198" t="s">
        <v>198</v>
      </c>
      <c r="C25" s="199" t="s">
        <v>198</v>
      </c>
      <c r="D25" s="199"/>
      <c r="E25" s="198" t="s">
        <v>198</v>
      </c>
      <c r="F25" s="199" t="s">
        <v>198</v>
      </c>
      <c r="G25" s="199"/>
      <c r="H25" s="200" t="s">
        <v>198</v>
      </c>
      <c r="I25" s="199" t="s">
        <v>198</v>
      </c>
      <c r="J25" s="246"/>
      <c r="K25" s="201" t="s">
        <v>198</v>
      </c>
      <c r="L25" s="200" t="s">
        <v>198</v>
      </c>
      <c r="M25" s="199" t="s">
        <v>198</v>
      </c>
      <c r="N25" s="246"/>
      <c r="O25" s="201" t="s">
        <v>198</v>
      </c>
    </row>
    <row r="26" spans="1:15" s="47" customFormat="1" x14ac:dyDescent="0.25">
      <c r="A26" s="39" t="s">
        <v>111</v>
      </c>
      <c r="B26" s="57">
        <v>191</v>
      </c>
      <c r="C26" s="41">
        <f t="shared" si="0"/>
        <v>12.549277266754272</v>
      </c>
      <c r="D26" s="146"/>
      <c r="E26" s="57">
        <v>201</v>
      </c>
      <c r="F26" s="41">
        <f t="shared" si="1"/>
        <v>12.843450479233226</v>
      </c>
      <c r="G26" s="146"/>
      <c r="H26" s="42">
        <v>595443</v>
      </c>
      <c r="I26" s="41">
        <f t="shared" si="2"/>
        <v>16.93714650455512</v>
      </c>
      <c r="K26" s="183">
        <v>0</v>
      </c>
      <c r="L26" s="42">
        <v>1984394</v>
      </c>
      <c r="M26" s="41">
        <f t="shared" si="3"/>
        <v>11.572856495679003</v>
      </c>
      <c r="O26" s="183">
        <v>11295.47</v>
      </c>
    </row>
    <row r="27" spans="1:15" s="47" customFormat="1" x14ac:dyDescent="0.25">
      <c r="A27" s="39" t="s">
        <v>65</v>
      </c>
      <c r="B27" s="198" t="s">
        <v>198</v>
      </c>
      <c r="C27" s="199" t="s">
        <v>198</v>
      </c>
      <c r="D27" s="199"/>
      <c r="E27" s="198" t="s">
        <v>198</v>
      </c>
      <c r="F27" s="199" t="s">
        <v>198</v>
      </c>
      <c r="G27" s="199"/>
      <c r="H27" s="200" t="s">
        <v>198</v>
      </c>
      <c r="I27" s="199" t="s">
        <v>198</v>
      </c>
      <c r="J27" s="246"/>
      <c r="K27" s="201" t="s">
        <v>198</v>
      </c>
      <c r="L27" s="200" t="s">
        <v>198</v>
      </c>
      <c r="M27" s="199" t="s">
        <v>198</v>
      </c>
      <c r="N27" s="246"/>
      <c r="O27" s="201" t="s">
        <v>198</v>
      </c>
    </row>
    <row r="28" spans="1:15" s="47" customFormat="1" x14ac:dyDescent="0.25">
      <c r="A28" s="39" t="s">
        <v>18</v>
      </c>
      <c r="B28" s="55">
        <v>17</v>
      </c>
      <c r="C28" s="41">
        <f t="shared" si="0"/>
        <v>1.1169513797634691</v>
      </c>
      <c r="D28" s="146"/>
      <c r="E28" s="55">
        <v>17</v>
      </c>
      <c r="F28" s="41">
        <f t="shared" si="1"/>
        <v>1.0862619808306708</v>
      </c>
      <c r="G28" s="146"/>
      <c r="H28" s="42">
        <v>21152</v>
      </c>
      <c r="I28" s="41">
        <f>(H28/H$60)*100</f>
        <v>0.60166048280750617</v>
      </c>
      <c r="K28" s="183">
        <v>0</v>
      </c>
      <c r="L28" s="42">
        <v>203236</v>
      </c>
      <c r="M28" s="41">
        <f>(L28/L$60)*100</f>
        <v>1.1852591081991872</v>
      </c>
      <c r="O28" s="183">
        <v>14040</v>
      </c>
    </row>
    <row r="29" spans="1:15" s="47" customFormat="1" x14ac:dyDescent="0.25">
      <c r="A29" s="39" t="s">
        <v>19</v>
      </c>
      <c r="B29" s="57">
        <v>347</v>
      </c>
      <c r="C29" s="41">
        <f t="shared" si="0"/>
        <v>22.798948751642577</v>
      </c>
      <c r="D29" s="146"/>
      <c r="E29" s="57">
        <v>359</v>
      </c>
      <c r="F29" s="41">
        <f t="shared" si="1"/>
        <v>22.939297124600639</v>
      </c>
      <c r="G29" s="146"/>
      <c r="H29" s="42">
        <v>501420</v>
      </c>
      <c r="I29" s="41">
        <f t="shared" si="2"/>
        <v>14.262698529185879</v>
      </c>
      <c r="K29" s="183">
        <v>0</v>
      </c>
      <c r="L29" s="42">
        <v>4299097</v>
      </c>
      <c r="M29" s="41">
        <f t="shared" si="3"/>
        <v>25.072053554890871</v>
      </c>
      <c r="O29" s="183">
        <v>13464.2</v>
      </c>
    </row>
    <row r="30" spans="1:15" s="47" customFormat="1" ht="15.75" customHeight="1" x14ac:dyDescent="0.25">
      <c r="A30" s="39" t="s">
        <v>20</v>
      </c>
      <c r="B30" s="55">
        <v>21</v>
      </c>
      <c r="C30" s="41">
        <f t="shared" si="0"/>
        <v>1.3797634691195795</v>
      </c>
      <c r="D30" s="146"/>
      <c r="E30" s="55">
        <v>21</v>
      </c>
      <c r="F30" s="41">
        <f t="shared" si="1"/>
        <v>1.3418530351437701</v>
      </c>
      <c r="G30" s="146"/>
      <c r="H30" s="42">
        <v>89827</v>
      </c>
      <c r="I30" s="41">
        <f t="shared" si="2"/>
        <v>2.5550943735415022</v>
      </c>
      <c r="K30" s="183">
        <v>1300.25</v>
      </c>
      <c r="L30" s="42">
        <v>210437</v>
      </c>
      <c r="M30" s="41">
        <f t="shared" si="3"/>
        <v>1.2272548709486133</v>
      </c>
      <c r="O30" s="183">
        <v>8579.57</v>
      </c>
    </row>
    <row r="31" spans="1:15" s="47" customFormat="1" x14ac:dyDescent="0.25">
      <c r="A31" s="39" t="s">
        <v>40</v>
      </c>
      <c r="B31" s="55">
        <v>18</v>
      </c>
      <c r="C31" s="41">
        <f t="shared" si="0"/>
        <v>1.1826544021024967</v>
      </c>
      <c r="D31" s="146"/>
      <c r="E31" s="55">
        <v>18</v>
      </c>
      <c r="F31" s="41">
        <f t="shared" si="1"/>
        <v>1.1501597444089458</v>
      </c>
      <c r="G31" s="146"/>
      <c r="H31" s="42">
        <v>77682</v>
      </c>
      <c r="I31" s="41">
        <f t="shared" si="2"/>
        <v>2.2096345322169393</v>
      </c>
      <c r="K31" s="183">
        <v>1131.02</v>
      </c>
      <c r="L31" s="42">
        <v>157916</v>
      </c>
      <c r="M31" s="41">
        <f t="shared" si="3"/>
        <v>0.92095582146068045</v>
      </c>
      <c r="O31" s="183">
        <v>9731</v>
      </c>
    </row>
    <row r="32" spans="1:15" s="47" customFormat="1" x14ac:dyDescent="0.25">
      <c r="A32" s="39" t="s">
        <v>21</v>
      </c>
      <c r="B32" s="55">
        <v>15</v>
      </c>
      <c r="C32" s="41">
        <f t="shared" si="0"/>
        <v>0.98554533508541398</v>
      </c>
      <c r="D32" s="146"/>
      <c r="E32" s="55">
        <v>15</v>
      </c>
      <c r="F32" s="41">
        <f t="shared" si="1"/>
        <v>0.95846645367412142</v>
      </c>
      <c r="G32" s="146"/>
      <c r="H32" s="42">
        <v>37494</v>
      </c>
      <c r="I32" s="41">
        <f t="shared" si="2"/>
        <v>1.0665023705741601</v>
      </c>
      <c r="K32" s="183">
        <v>0</v>
      </c>
      <c r="L32" s="42">
        <v>177643</v>
      </c>
      <c r="M32" s="41">
        <f t="shared" si="3"/>
        <v>1.0360023999578234</v>
      </c>
      <c r="O32" s="183">
        <v>11945.86</v>
      </c>
    </row>
    <row r="33" spans="1:15" s="47" customFormat="1" ht="14.45" customHeight="1" x14ac:dyDescent="0.25">
      <c r="A33" s="39" t="s">
        <v>22</v>
      </c>
      <c r="B33" s="55">
        <v>58</v>
      </c>
      <c r="C33" s="41">
        <f t="shared" si="0"/>
        <v>3.8107752956636007</v>
      </c>
      <c r="D33" s="146"/>
      <c r="E33" s="55">
        <v>59</v>
      </c>
      <c r="F33" s="41">
        <f t="shared" si="1"/>
        <v>3.769968051118211</v>
      </c>
      <c r="G33" s="146"/>
      <c r="H33" s="42">
        <v>139189</v>
      </c>
      <c r="I33" s="41">
        <f t="shared" si="2"/>
        <v>3.9591774272642768</v>
      </c>
      <c r="K33" s="183">
        <v>0</v>
      </c>
      <c r="L33" s="42">
        <v>594960</v>
      </c>
      <c r="M33" s="41">
        <f t="shared" si="3"/>
        <v>3.4697679496456755</v>
      </c>
      <c r="O33" s="183">
        <v>11068.95</v>
      </c>
    </row>
    <row r="34" spans="1:15" s="47" customFormat="1" x14ac:dyDescent="0.25">
      <c r="A34" s="39" t="s">
        <v>23</v>
      </c>
      <c r="B34" s="55">
        <v>98</v>
      </c>
      <c r="C34" s="41">
        <f t="shared" si="0"/>
        <v>6.438896189224705</v>
      </c>
      <c r="D34" s="146"/>
      <c r="E34" s="55">
        <v>99</v>
      </c>
      <c r="F34" s="41">
        <f t="shared" si="1"/>
        <v>6.3258785942492013</v>
      </c>
      <c r="G34" s="146"/>
      <c r="H34" s="42">
        <v>124012</v>
      </c>
      <c r="I34" s="41">
        <f t="shared" si="2"/>
        <v>3.5274735152195751</v>
      </c>
      <c r="K34" s="183">
        <v>0</v>
      </c>
      <c r="L34" s="42">
        <v>1265586</v>
      </c>
      <c r="M34" s="41">
        <f t="shared" si="3"/>
        <v>7.3808150805436856</v>
      </c>
      <c r="O34" s="183">
        <v>14052.77</v>
      </c>
    </row>
    <row r="35" spans="1:15" s="47" customFormat="1" x14ac:dyDescent="0.25">
      <c r="A35" s="39" t="s">
        <v>41</v>
      </c>
      <c r="B35" s="198" t="s">
        <v>198</v>
      </c>
      <c r="C35" s="199" t="s">
        <v>198</v>
      </c>
      <c r="D35" s="199"/>
      <c r="E35" s="198" t="s">
        <v>198</v>
      </c>
      <c r="F35" s="199" t="s">
        <v>198</v>
      </c>
      <c r="G35" s="199"/>
      <c r="H35" s="200" t="s">
        <v>198</v>
      </c>
      <c r="I35" s="199" t="s">
        <v>198</v>
      </c>
      <c r="J35" s="246"/>
      <c r="K35" s="201" t="s">
        <v>198</v>
      </c>
      <c r="L35" s="200" t="s">
        <v>198</v>
      </c>
      <c r="M35" s="199" t="s">
        <v>198</v>
      </c>
      <c r="N35" s="246"/>
      <c r="O35" s="201" t="s">
        <v>198</v>
      </c>
    </row>
    <row r="36" spans="1:15" s="47" customFormat="1" x14ac:dyDescent="0.25">
      <c r="A36" s="39" t="s">
        <v>42</v>
      </c>
      <c r="B36" s="198" t="s">
        <v>198</v>
      </c>
      <c r="C36" s="199" t="s">
        <v>198</v>
      </c>
      <c r="D36" s="199"/>
      <c r="E36" s="198" t="s">
        <v>198</v>
      </c>
      <c r="F36" s="199" t="s">
        <v>198</v>
      </c>
      <c r="G36" s="199"/>
      <c r="H36" s="200" t="s">
        <v>198</v>
      </c>
      <c r="I36" s="199" t="s">
        <v>198</v>
      </c>
      <c r="J36" s="246"/>
      <c r="K36" s="201" t="s">
        <v>198</v>
      </c>
      <c r="L36" s="200" t="s">
        <v>198</v>
      </c>
      <c r="M36" s="199" t="s">
        <v>198</v>
      </c>
      <c r="N36" s="246"/>
      <c r="O36" s="201" t="s">
        <v>198</v>
      </c>
    </row>
    <row r="37" spans="1:15" s="47" customFormat="1" x14ac:dyDescent="0.25">
      <c r="A37" s="34"/>
      <c r="B37" s="40"/>
      <c r="C37" s="41"/>
      <c r="D37" s="41"/>
      <c r="E37" s="40"/>
      <c r="F37" s="41"/>
      <c r="G37" s="41"/>
      <c r="H37" s="42"/>
      <c r="I37" s="41"/>
      <c r="K37" s="247"/>
      <c r="L37" s="42"/>
      <c r="M37" s="41"/>
      <c r="O37" s="247"/>
    </row>
    <row r="38" spans="1:15" s="47" customFormat="1" x14ac:dyDescent="0.25">
      <c r="A38" s="34" t="s">
        <v>4</v>
      </c>
      <c r="B38" s="35">
        <v>47</v>
      </c>
      <c r="C38" s="36">
        <v>3.0880420499342969</v>
      </c>
      <c r="D38" s="36"/>
      <c r="E38" s="35">
        <v>47</v>
      </c>
      <c r="F38" s="36">
        <v>3.0031948881789137</v>
      </c>
      <c r="G38" s="36"/>
      <c r="H38" s="45">
        <v>171501</v>
      </c>
      <c r="I38" s="36">
        <v>4.8782798062580426</v>
      </c>
      <c r="K38" s="184">
        <v>1177.33</v>
      </c>
      <c r="L38" s="45">
        <v>519624</v>
      </c>
      <c r="M38" s="36">
        <v>3.0304133068890082</v>
      </c>
      <c r="O38" s="184">
        <v>12508.78</v>
      </c>
    </row>
    <row r="39" spans="1:15" s="47" customFormat="1" x14ac:dyDescent="0.25">
      <c r="A39" s="39" t="s">
        <v>24</v>
      </c>
      <c r="B39" s="198" t="s">
        <v>198</v>
      </c>
      <c r="C39" s="199" t="s">
        <v>198</v>
      </c>
      <c r="D39" s="199"/>
      <c r="E39" s="198" t="s">
        <v>198</v>
      </c>
      <c r="F39" s="199" t="s">
        <v>198</v>
      </c>
      <c r="G39" s="199"/>
      <c r="H39" s="200" t="s">
        <v>198</v>
      </c>
      <c r="I39" s="199" t="s">
        <v>198</v>
      </c>
      <c r="J39" s="246"/>
      <c r="K39" s="201" t="s">
        <v>198</v>
      </c>
      <c r="L39" s="200" t="s">
        <v>198</v>
      </c>
      <c r="M39" s="199" t="s">
        <v>198</v>
      </c>
      <c r="N39" s="246"/>
      <c r="O39" s="201" t="s">
        <v>198</v>
      </c>
    </row>
    <row r="40" spans="1:15" s="47" customFormat="1" x14ac:dyDescent="0.25">
      <c r="A40" s="39" t="s">
        <v>25</v>
      </c>
      <c r="B40" s="46">
        <v>17</v>
      </c>
      <c r="C40" s="41">
        <f>(B40/B$60)*100</f>
        <v>1.1169513797634691</v>
      </c>
      <c r="D40" s="41"/>
      <c r="E40" s="46">
        <v>17</v>
      </c>
      <c r="F40" s="41">
        <f>(E40/E$60)*100</f>
        <v>1.0862619808306708</v>
      </c>
      <c r="G40" s="41"/>
      <c r="H40" s="42">
        <v>72592</v>
      </c>
      <c r="I40" s="41">
        <f>(H40/H$60)*100</f>
        <v>2.064851445157077</v>
      </c>
      <c r="K40" s="183">
        <v>1978.58</v>
      </c>
      <c r="L40" s="42">
        <v>175952</v>
      </c>
      <c r="M40" s="41">
        <f>(L40/L$60)*100</f>
        <v>1.0261405981512299</v>
      </c>
      <c r="O40" s="183">
        <v>10949.39</v>
      </c>
    </row>
    <row r="41" spans="1:15" s="47" customFormat="1" x14ac:dyDescent="0.25">
      <c r="A41" s="39" t="s">
        <v>26</v>
      </c>
      <c r="B41" s="198">
        <v>18</v>
      </c>
      <c r="C41" s="41">
        <f>(B41/B$60)*100</f>
        <v>1.1826544021024967</v>
      </c>
      <c r="D41" s="199"/>
      <c r="E41" s="198">
        <v>18</v>
      </c>
      <c r="F41" s="41">
        <f>(E41/E$60)*100</f>
        <v>1.1501597444089458</v>
      </c>
      <c r="G41" s="199"/>
      <c r="H41" s="200">
        <v>67444</v>
      </c>
      <c r="I41" s="41">
        <f>(H41/H$60)*100</f>
        <v>1.9184185704647052</v>
      </c>
      <c r="J41" s="246"/>
      <c r="K41" s="201">
        <v>1666.38</v>
      </c>
      <c r="L41" s="200">
        <v>209624</v>
      </c>
      <c r="M41" s="41">
        <f>(L41/L$60)*100</f>
        <v>1.2225135079274656</v>
      </c>
      <c r="N41" s="246"/>
      <c r="O41" s="201">
        <v>13450.84</v>
      </c>
    </row>
    <row r="42" spans="1:15" s="47" customFormat="1" ht="14.45" customHeight="1" x14ac:dyDescent="0.25">
      <c r="A42" s="39" t="s">
        <v>27</v>
      </c>
      <c r="B42" s="198" t="s">
        <v>198</v>
      </c>
      <c r="C42" s="199" t="s">
        <v>198</v>
      </c>
      <c r="D42" s="199"/>
      <c r="E42" s="198" t="s">
        <v>198</v>
      </c>
      <c r="F42" s="199" t="s">
        <v>198</v>
      </c>
      <c r="G42" s="199"/>
      <c r="H42" s="200" t="s">
        <v>198</v>
      </c>
      <c r="I42" s="199" t="s">
        <v>198</v>
      </c>
      <c r="J42" s="246"/>
      <c r="K42" s="201" t="s">
        <v>198</v>
      </c>
      <c r="L42" s="200" t="s">
        <v>198</v>
      </c>
      <c r="M42" s="199" t="s">
        <v>198</v>
      </c>
      <c r="N42" s="246"/>
      <c r="O42" s="201" t="s">
        <v>198</v>
      </c>
    </row>
    <row r="43" spans="1:15" s="47" customFormat="1" x14ac:dyDescent="0.25">
      <c r="A43" s="34"/>
      <c r="B43" s="46"/>
      <c r="C43" s="41"/>
      <c r="D43" s="41"/>
      <c r="E43" s="46"/>
      <c r="F43" s="41"/>
      <c r="G43" s="41"/>
      <c r="H43" s="42"/>
      <c r="I43" s="41"/>
      <c r="K43" s="247"/>
      <c r="L43" s="42"/>
      <c r="M43" s="41"/>
      <c r="O43" s="247"/>
    </row>
    <row r="44" spans="1:15" s="47" customFormat="1" x14ac:dyDescent="0.25">
      <c r="A44" s="34" t="s">
        <v>5</v>
      </c>
      <c r="B44" s="35">
        <f>SUM(B45:B47)</f>
        <v>273</v>
      </c>
      <c r="C44" s="36">
        <f>(B44/B$60)*100</f>
        <v>17.936925098554536</v>
      </c>
      <c r="D44" s="36"/>
      <c r="E44" s="35">
        <f>SUM(E45:E47)</f>
        <v>288</v>
      </c>
      <c r="F44" s="36">
        <f>(E44/E$60)*100</f>
        <v>18.402555910543132</v>
      </c>
      <c r="G44" s="36"/>
      <c r="H44" s="45">
        <f>SUM(H45:H47)</f>
        <v>353907</v>
      </c>
      <c r="I44" s="36">
        <f>(H44/H$60)*100</f>
        <v>10.066748132042175</v>
      </c>
      <c r="K44" s="184">
        <v>0</v>
      </c>
      <c r="L44" s="45">
        <f>SUM(L45:L47)</f>
        <v>3318894</v>
      </c>
      <c r="M44" s="36">
        <f>(L44/L$60)*100</f>
        <v>19.355573533466675</v>
      </c>
      <c r="O44" s="184">
        <v>13079.25</v>
      </c>
    </row>
    <row r="45" spans="1:15" s="47" customFormat="1" x14ac:dyDescent="0.25">
      <c r="A45" s="39" t="s">
        <v>28</v>
      </c>
      <c r="B45" s="40">
        <v>60</v>
      </c>
      <c r="C45" s="41">
        <f>(B45/B$60)*100</f>
        <v>3.9421813403416559</v>
      </c>
      <c r="D45" s="41"/>
      <c r="E45" s="40">
        <v>63</v>
      </c>
      <c r="F45" s="41">
        <f>(E45/E$60)*100</f>
        <v>4.0255591054313093</v>
      </c>
      <c r="G45" s="41"/>
      <c r="H45" s="42">
        <v>61322</v>
      </c>
      <c r="I45" s="41">
        <f>(H45/H$60)*100</f>
        <v>1.7442806413919203</v>
      </c>
      <c r="K45" s="183">
        <v>0</v>
      </c>
      <c r="L45" s="42">
        <v>751676</v>
      </c>
      <c r="M45" s="41">
        <f>(L45/L$60)*100</f>
        <v>4.383725449303923</v>
      </c>
      <c r="O45" s="183">
        <v>13097.37</v>
      </c>
    </row>
    <row r="46" spans="1:15" s="47" customFormat="1" x14ac:dyDescent="0.25">
      <c r="A46" s="39" t="s">
        <v>29</v>
      </c>
      <c r="B46" s="40">
        <v>26</v>
      </c>
      <c r="C46" s="41">
        <f>(B46/B$60)*100</f>
        <v>1.7082785808147174</v>
      </c>
      <c r="D46" s="41"/>
      <c r="E46" s="40">
        <v>26</v>
      </c>
      <c r="F46" s="41">
        <f>(E46/E$60)*100</f>
        <v>1.6613418530351438</v>
      </c>
      <c r="G46" s="41"/>
      <c r="H46" s="42">
        <v>65805</v>
      </c>
      <c r="I46" s="41">
        <f>(H46/H$60)*100</f>
        <v>1.8717978475391428</v>
      </c>
      <c r="K46" s="183">
        <v>0</v>
      </c>
      <c r="L46" s="42">
        <v>295869</v>
      </c>
      <c r="M46" s="41">
        <f>(L46/L$60)*100</f>
        <v>1.7254887278030726</v>
      </c>
      <c r="O46" s="183">
        <v>12859.36</v>
      </c>
    </row>
    <row r="47" spans="1:15" s="47" customFormat="1" x14ac:dyDescent="0.25">
      <c r="A47" s="39" t="s">
        <v>30</v>
      </c>
      <c r="B47" s="40">
        <v>187</v>
      </c>
      <c r="C47" s="41">
        <f>(B47/B$60)*100</f>
        <v>12.28646517739816</v>
      </c>
      <c r="D47" s="41"/>
      <c r="E47" s="40">
        <v>199</v>
      </c>
      <c r="F47" s="41">
        <f>(E47/E$60)*100</f>
        <v>12.715654952076678</v>
      </c>
      <c r="G47" s="41"/>
      <c r="H47" s="42">
        <v>226780</v>
      </c>
      <c r="I47" s="41">
        <f>(H47/H$60)*100</f>
        <v>6.4506696431111124</v>
      </c>
      <c r="K47" s="183">
        <v>0</v>
      </c>
      <c r="L47" s="42">
        <v>2271349</v>
      </c>
      <c r="M47" s="41">
        <f>(L47/L$60)*100</f>
        <v>13.246359356359678</v>
      </c>
      <c r="O47" s="183">
        <v>13079.25</v>
      </c>
    </row>
    <row r="48" spans="1:15" s="47" customFormat="1" x14ac:dyDescent="0.25">
      <c r="A48" s="34"/>
      <c r="B48" s="40"/>
      <c r="C48" s="41"/>
      <c r="D48" s="41"/>
      <c r="E48" s="40"/>
      <c r="F48" s="41"/>
      <c r="G48" s="41"/>
      <c r="H48" s="42"/>
      <c r="I48" s="41"/>
      <c r="K48" s="247"/>
      <c r="L48" s="42"/>
      <c r="M48" s="41"/>
      <c r="O48" s="247"/>
    </row>
    <row r="49" spans="1:15" s="47" customFormat="1" x14ac:dyDescent="0.25">
      <c r="A49" s="34" t="s">
        <v>6</v>
      </c>
      <c r="B49" s="35">
        <v>35</v>
      </c>
      <c r="C49" s="36">
        <v>2.2996057818659659</v>
      </c>
      <c r="D49" s="36"/>
      <c r="E49" s="35">
        <v>38</v>
      </c>
      <c r="F49" s="36">
        <v>2.4281150159744409</v>
      </c>
      <c r="G49" s="36"/>
      <c r="H49" s="45">
        <v>89222</v>
      </c>
      <c r="I49" s="36">
        <v>2.5378853818575702</v>
      </c>
      <c r="K49" s="184">
        <v>0</v>
      </c>
      <c r="L49" s="45">
        <v>407944</v>
      </c>
      <c r="M49" s="36">
        <v>2.3791028244760239</v>
      </c>
      <c r="O49" s="184">
        <v>11723.4</v>
      </c>
    </row>
    <row r="50" spans="1:15" s="47" customFormat="1" x14ac:dyDescent="0.25">
      <c r="A50" s="39" t="s">
        <v>31</v>
      </c>
      <c r="B50" s="198" t="s">
        <v>198</v>
      </c>
      <c r="C50" s="199" t="s">
        <v>198</v>
      </c>
      <c r="D50" s="199"/>
      <c r="E50" s="198" t="s">
        <v>198</v>
      </c>
      <c r="F50" s="199" t="s">
        <v>198</v>
      </c>
      <c r="G50" s="199"/>
      <c r="H50" s="200" t="s">
        <v>198</v>
      </c>
      <c r="I50" s="199" t="s">
        <v>198</v>
      </c>
      <c r="J50" s="246"/>
      <c r="K50" s="201" t="s">
        <v>198</v>
      </c>
      <c r="L50" s="200" t="s">
        <v>198</v>
      </c>
      <c r="M50" s="199" t="s">
        <v>198</v>
      </c>
      <c r="N50" s="246"/>
      <c r="O50" s="201" t="s">
        <v>198</v>
      </c>
    </row>
    <row r="51" spans="1:15" s="47" customFormat="1" x14ac:dyDescent="0.25">
      <c r="A51" s="39" t="s">
        <v>32</v>
      </c>
      <c r="B51" s="198" t="s">
        <v>198</v>
      </c>
      <c r="C51" s="199" t="s">
        <v>198</v>
      </c>
      <c r="D51" s="199"/>
      <c r="E51" s="198" t="s">
        <v>198</v>
      </c>
      <c r="F51" s="199" t="s">
        <v>198</v>
      </c>
      <c r="G51" s="199"/>
      <c r="H51" s="200" t="s">
        <v>198</v>
      </c>
      <c r="I51" s="199" t="s">
        <v>198</v>
      </c>
      <c r="J51" s="246"/>
      <c r="K51" s="201" t="s">
        <v>198</v>
      </c>
      <c r="L51" s="200" t="s">
        <v>198</v>
      </c>
      <c r="M51" s="199" t="s">
        <v>198</v>
      </c>
      <c r="N51" s="246"/>
      <c r="O51" s="201" t="s">
        <v>198</v>
      </c>
    </row>
    <row r="52" spans="1:15" s="47" customFormat="1" x14ac:dyDescent="0.25">
      <c r="A52" s="39" t="s">
        <v>33</v>
      </c>
      <c r="B52" s="198" t="s">
        <v>198</v>
      </c>
      <c r="C52" s="199" t="s">
        <v>198</v>
      </c>
      <c r="D52" s="199"/>
      <c r="E52" s="198" t="s">
        <v>198</v>
      </c>
      <c r="F52" s="199" t="s">
        <v>198</v>
      </c>
      <c r="G52" s="199"/>
      <c r="H52" s="200" t="s">
        <v>198</v>
      </c>
      <c r="I52" s="199" t="s">
        <v>198</v>
      </c>
      <c r="J52" s="246"/>
      <c r="K52" s="201" t="s">
        <v>198</v>
      </c>
      <c r="L52" s="200" t="s">
        <v>198</v>
      </c>
      <c r="M52" s="199" t="s">
        <v>198</v>
      </c>
      <c r="N52" s="246"/>
      <c r="O52" s="201" t="s">
        <v>198</v>
      </c>
    </row>
    <row r="53" spans="1:15" s="47" customFormat="1" x14ac:dyDescent="0.25">
      <c r="A53" s="39" t="s">
        <v>34</v>
      </c>
      <c r="B53" s="46">
        <v>17</v>
      </c>
      <c r="C53" s="41">
        <f>(B53/B$60)*100</f>
        <v>1.1169513797634691</v>
      </c>
      <c r="D53" s="41"/>
      <c r="E53" s="46">
        <v>19</v>
      </c>
      <c r="F53" s="41">
        <f>(E53/E$60)*100</f>
        <v>1.2140575079872205</v>
      </c>
      <c r="G53" s="41"/>
      <c r="H53" s="42">
        <v>78932</v>
      </c>
      <c r="I53" s="41">
        <f>(H53/H$60)*100</f>
        <v>2.2451903001589484</v>
      </c>
      <c r="K53" s="183">
        <v>0</v>
      </c>
      <c r="L53" s="42">
        <v>194524</v>
      </c>
      <c r="M53" s="41">
        <f>(L53/L$60)*100</f>
        <v>1.1344512919135323</v>
      </c>
      <c r="O53" s="183">
        <v>8288.2800000000007</v>
      </c>
    </row>
    <row r="54" spans="1:15" s="47" customFormat="1" x14ac:dyDescent="0.25">
      <c r="A54" s="34"/>
      <c r="B54" s="46"/>
      <c r="C54" s="41"/>
      <c r="D54" s="41"/>
      <c r="E54" s="46"/>
      <c r="F54" s="41"/>
      <c r="G54" s="41"/>
      <c r="H54" s="42"/>
      <c r="I54" s="41"/>
      <c r="K54" s="247"/>
      <c r="L54" s="42"/>
      <c r="M54" s="41"/>
      <c r="O54" s="247"/>
    </row>
    <row r="55" spans="1:15" s="47" customFormat="1" x14ac:dyDescent="0.25">
      <c r="A55" s="34" t="s">
        <v>7</v>
      </c>
      <c r="B55" s="35">
        <v>32</v>
      </c>
      <c r="C55" s="36">
        <v>2.1024967148488831</v>
      </c>
      <c r="D55" s="36"/>
      <c r="E55" s="35">
        <v>33</v>
      </c>
      <c r="F55" s="36">
        <v>2.1086261980830674</v>
      </c>
      <c r="G55" s="36"/>
      <c r="H55" s="45">
        <v>41680</v>
      </c>
      <c r="I55" s="36">
        <v>1.1855715262583613</v>
      </c>
      <c r="K55" s="184">
        <v>0</v>
      </c>
      <c r="L55" s="45">
        <v>388129</v>
      </c>
      <c r="M55" s="36">
        <v>2.263543035713369</v>
      </c>
      <c r="O55" s="184">
        <v>12975.5</v>
      </c>
    </row>
    <row r="56" spans="1:15" s="47" customFormat="1" x14ac:dyDescent="0.25">
      <c r="A56" s="39" t="s">
        <v>35</v>
      </c>
      <c r="B56" s="198" t="s">
        <v>198</v>
      </c>
      <c r="C56" s="199" t="s">
        <v>198</v>
      </c>
      <c r="D56" s="199"/>
      <c r="E56" s="198" t="s">
        <v>198</v>
      </c>
      <c r="F56" s="199" t="s">
        <v>198</v>
      </c>
      <c r="G56" s="199"/>
      <c r="H56" s="200" t="s">
        <v>198</v>
      </c>
      <c r="I56" s="199" t="s">
        <v>198</v>
      </c>
      <c r="J56" s="246"/>
      <c r="K56" s="201" t="s">
        <v>198</v>
      </c>
      <c r="L56" s="200" t="s">
        <v>198</v>
      </c>
      <c r="M56" s="199" t="s">
        <v>198</v>
      </c>
      <c r="N56" s="246"/>
      <c r="O56" s="201" t="s">
        <v>198</v>
      </c>
    </row>
    <row r="57" spans="1:15" s="47" customFormat="1" x14ac:dyDescent="0.25">
      <c r="A57" s="39" t="s">
        <v>36</v>
      </c>
      <c r="B57" s="198" t="s">
        <v>198</v>
      </c>
      <c r="C57" s="199" t="s">
        <v>198</v>
      </c>
      <c r="D57" s="199"/>
      <c r="E57" s="198" t="s">
        <v>198</v>
      </c>
      <c r="F57" s="199" t="s">
        <v>198</v>
      </c>
      <c r="G57" s="199"/>
      <c r="H57" s="200" t="s">
        <v>198</v>
      </c>
      <c r="I57" s="199" t="s">
        <v>198</v>
      </c>
      <c r="J57" s="246"/>
      <c r="K57" s="201" t="s">
        <v>198</v>
      </c>
      <c r="L57" s="200" t="s">
        <v>198</v>
      </c>
      <c r="M57" s="199" t="s">
        <v>198</v>
      </c>
      <c r="N57" s="246"/>
      <c r="O57" s="201" t="s">
        <v>198</v>
      </c>
    </row>
    <row r="58" spans="1:15" s="47" customFormat="1" x14ac:dyDescent="0.25">
      <c r="A58" s="39" t="s">
        <v>66</v>
      </c>
      <c r="B58" s="198">
        <v>19</v>
      </c>
      <c r="C58" s="41">
        <f>(B58/B$60)*100</f>
        <v>1.2483574244415243</v>
      </c>
      <c r="D58" s="199"/>
      <c r="E58" s="198">
        <v>19</v>
      </c>
      <c r="F58" s="41">
        <f>(E58/E$60)*100</f>
        <v>1.2140575079872205</v>
      </c>
      <c r="G58" s="199"/>
      <c r="H58" s="200">
        <v>39087</v>
      </c>
      <c r="I58" s="41">
        <f>(H58/H$60)*100</f>
        <v>1.1118146412394569</v>
      </c>
      <c r="J58" s="246"/>
      <c r="K58" s="201">
        <v>0</v>
      </c>
      <c r="L58" s="200">
        <v>226011</v>
      </c>
      <c r="M58" s="41">
        <f>(L58/L$60)*100</f>
        <v>1.3180814240745069</v>
      </c>
      <c r="N58" s="246"/>
      <c r="O58" s="201">
        <v>13909.78</v>
      </c>
    </row>
    <row r="59" spans="1:15" s="47" customFormat="1" x14ac:dyDescent="0.25">
      <c r="A59" s="34"/>
      <c r="B59" s="40"/>
      <c r="C59" s="48"/>
      <c r="D59" s="48"/>
      <c r="E59" s="40"/>
      <c r="F59" s="48"/>
      <c r="G59" s="48"/>
      <c r="H59" s="49"/>
      <c r="I59" s="48"/>
      <c r="K59" s="43"/>
      <c r="L59" s="49"/>
      <c r="M59" s="48"/>
      <c r="O59" s="43"/>
    </row>
    <row r="60" spans="1:15" s="47" customFormat="1" x14ac:dyDescent="0.25">
      <c r="A60" s="50" t="s">
        <v>0</v>
      </c>
      <c r="B60" s="51">
        <f>B13+B20+B22+B38+B44+B49+B55</f>
        <v>1522</v>
      </c>
      <c r="C60" s="52">
        <f>C13+C20+C22+C38+C44+C49+C55</f>
        <v>100</v>
      </c>
      <c r="D60" s="52" t="s">
        <v>11</v>
      </c>
      <c r="E60" s="51">
        <f>E13+E20+E22+E38+E44+E49+E55</f>
        <v>1565</v>
      </c>
      <c r="F60" s="52">
        <f>F13+F20+F22+F38+F44+F49+F55</f>
        <v>100</v>
      </c>
      <c r="G60" s="52" t="s">
        <v>11</v>
      </c>
      <c r="H60" s="53">
        <f>H13+H20+H22+H38+H44+H49+H55</f>
        <v>3515604</v>
      </c>
      <c r="I60" s="52">
        <f>I13+I20+I22+I38+I44+I49+I55</f>
        <v>100</v>
      </c>
      <c r="J60" s="216" t="s">
        <v>11</v>
      </c>
      <c r="K60" s="185">
        <v>0</v>
      </c>
      <c r="L60" s="53">
        <f>L13+L20+L22+L38+L44+L49+L55</f>
        <v>17146968</v>
      </c>
      <c r="M60" s="52">
        <f>M13+M20+M22+M38+M44+M49+M55</f>
        <v>100</v>
      </c>
      <c r="N60" s="216" t="s">
        <v>11</v>
      </c>
      <c r="O60" s="185">
        <v>12401.24</v>
      </c>
    </row>
    <row r="62" spans="1:15" x14ac:dyDescent="0.25">
      <c r="A62" s="214" t="s">
        <v>194</v>
      </c>
    </row>
    <row r="63" spans="1:15" x14ac:dyDescent="0.25">
      <c r="I63" s="56"/>
    </row>
  </sheetData>
  <mergeCells count="10">
    <mergeCell ref="L9:O9"/>
    <mergeCell ref="K9:K11"/>
    <mergeCell ref="L10:L11"/>
    <mergeCell ref="O10:O11"/>
    <mergeCell ref="A6:O6"/>
    <mergeCell ref="A1:O1"/>
    <mergeCell ref="A2:O2"/>
    <mergeCell ref="A4:O4"/>
    <mergeCell ref="A5:O5"/>
    <mergeCell ref="A7:O7"/>
  </mergeCells>
  <pageMargins left="0.7" right="0.7" top="0.75" bottom="0.75" header="0.3" footer="0.3"/>
  <pageSetup scale="6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CFF"/>
    <pageSetUpPr fitToPage="1"/>
  </sheetPr>
  <dimension ref="A1:L24"/>
  <sheetViews>
    <sheetView showGridLines="0" zoomScaleNormal="100" workbookViewId="0">
      <selection sqref="A1:L1"/>
    </sheetView>
  </sheetViews>
  <sheetFormatPr defaultRowHeight="15" x14ac:dyDescent="0.25"/>
  <cols>
    <col min="1" max="1" width="27.7109375" customWidth="1"/>
    <col min="2" max="2" width="10.42578125" bestFit="1" customWidth="1"/>
    <col min="3" max="3" width="6.7109375" bestFit="1" customWidth="1"/>
    <col min="4" max="4" width="2.28515625" customWidth="1"/>
    <col min="5" max="5" width="13.140625" customWidth="1"/>
    <col min="6" max="6" width="7.42578125" customWidth="1"/>
    <col min="7" max="7" width="2.28515625" customWidth="1"/>
    <col min="8" max="8" width="12.140625" customWidth="1"/>
    <col min="9" max="9" width="13.140625" customWidth="1"/>
    <col min="10" max="10" width="7.42578125" customWidth="1"/>
    <col min="11" max="11" width="2.28515625" customWidth="1"/>
    <col min="12" max="12" width="12.28515625" customWidth="1"/>
  </cols>
  <sheetData>
    <row r="1" spans="1:12" ht="18" x14ac:dyDescent="0.25">
      <c r="A1" s="254" t="s">
        <v>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</row>
    <row r="2" spans="1:12" ht="18" x14ac:dyDescent="0.25">
      <c r="A2" s="254" t="s">
        <v>193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</row>
    <row r="3" spans="1:12" x14ac:dyDescent="0.25">
      <c r="A3" s="5"/>
      <c r="B3" s="5"/>
      <c r="C3" s="5"/>
      <c r="D3" s="5"/>
      <c r="E3" s="5"/>
      <c r="F3" s="5"/>
    </row>
    <row r="4" spans="1:12" ht="18" x14ac:dyDescent="0.25">
      <c r="A4" s="254" t="s">
        <v>168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</row>
    <row r="5" spans="1:12" ht="18" x14ac:dyDescent="0.25">
      <c r="A5" s="254" t="s">
        <v>110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</row>
    <row r="6" spans="1:12" ht="18" x14ac:dyDescent="0.25">
      <c r="A6" s="254" t="s">
        <v>225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</row>
    <row r="7" spans="1:12" ht="18" x14ac:dyDescent="0.25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</row>
    <row r="8" spans="1:12" ht="15.75" x14ac:dyDescent="0.25">
      <c r="A8" s="181"/>
      <c r="B8" s="181"/>
      <c r="C8" s="181"/>
      <c r="D8" s="181"/>
      <c r="E8" s="181"/>
      <c r="F8" s="181"/>
      <c r="G8" s="181"/>
      <c r="H8" s="181"/>
    </row>
    <row r="9" spans="1:12" ht="15.75" customHeight="1" x14ac:dyDescent="0.25">
      <c r="A9" s="195"/>
      <c r="B9" s="195"/>
      <c r="C9" s="196"/>
      <c r="D9" s="196"/>
      <c r="E9" s="195"/>
      <c r="F9" s="196"/>
      <c r="G9" s="196"/>
      <c r="H9" s="270" t="s">
        <v>219</v>
      </c>
      <c r="I9" s="260" t="s">
        <v>192</v>
      </c>
      <c r="J9" s="261"/>
      <c r="K9" s="261"/>
      <c r="L9" s="262"/>
    </row>
    <row r="10" spans="1:12" ht="15.75" customHeight="1" x14ac:dyDescent="0.25">
      <c r="A10" s="16"/>
      <c r="B10" s="191"/>
      <c r="C10" s="192" t="s">
        <v>39</v>
      </c>
      <c r="D10" s="108"/>
      <c r="E10" s="193" t="s">
        <v>10</v>
      </c>
      <c r="F10" s="192" t="s">
        <v>39</v>
      </c>
      <c r="G10" s="194"/>
      <c r="H10" s="272"/>
      <c r="I10" s="273" t="s">
        <v>172</v>
      </c>
      <c r="J10" s="163" t="s">
        <v>39</v>
      </c>
      <c r="K10" s="186"/>
      <c r="L10" s="270" t="s">
        <v>173</v>
      </c>
    </row>
    <row r="11" spans="1:12" ht="16.5" customHeight="1" x14ac:dyDescent="0.25">
      <c r="A11" s="165" t="s">
        <v>157</v>
      </c>
      <c r="B11" s="6" t="s">
        <v>62</v>
      </c>
      <c r="C11" s="7" t="s">
        <v>9</v>
      </c>
      <c r="D11" s="67"/>
      <c r="E11" s="162" t="s">
        <v>64</v>
      </c>
      <c r="F11" s="7" t="s">
        <v>9</v>
      </c>
      <c r="G11" s="66"/>
      <c r="H11" s="271"/>
      <c r="I11" s="274"/>
      <c r="J11" s="7" t="s">
        <v>9</v>
      </c>
      <c r="K11" s="66"/>
      <c r="L11" s="271"/>
    </row>
    <row r="12" spans="1:12" ht="15.75" customHeight="1" x14ac:dyDescent="0.25">
      <c r="A12" s="8"/>
      <c r="B12" s="9"/>
      <c r="C12" s="10"/>
      <c r="D12" s="10"/>
      <c r="E12" s="9"/>
      <c r="F12" s="10"/>
      <c r="H12" s="11"/>
      <c r="I12" s="9"/>
      <c r="J12" s="10"/>
      <c r="L12" s="11"/>
    </row>
    <row r="13" spans="1:12" s="47" customFormat="1" x14ac:dyDescent="0.25">
      <c r="A13" s="34" t="s">
        <v>43</v>
      </c>
      <c r="B13" s="40">
        <v>214</v>
      </c>
      <c r="C13" s="41">
        <f t="shared" ref="C13:C19" si="0">(B13/B$21)*100</f>
        <v>13.6741214057508</v>
      </c>
      <c r="D13" s="47" t="s">
        <v>11</v>
      </c>
      <c r="E13" s="49">
        <v>44586</v>
      </c>
      <c r="F13" s="41">
        <f t="shared" ref="F13:F19" si="1">(E13/E$21)*100</f>
        <v>1.2682315755699447</v>
      </c>
      <c r="G13" s="47" t="s">
        <v>11</v>
      </c>
      <c r="H13" s="188">
        <v>0</v>
      </c>
      <c r="I13" s="49">
        <v>592567</v>
      </c>
      <c r="J13" s="41">
        <f t="shared" ref="J13:J19" si="2">(I13/I$21)*100</f>
        <v>3.4558123311253826</v>
      </c>
      <c r="K13" s="47" t="s">
        <v>11</v>
      </c>
      <c r="L13" s="188">
        <v>2339.02</v>
      </c>
    </row>
    <row r="14" spans="1:12" s="47" customFormat="1" x14ac:dyDescent="0.25">
      <c r="A14" s="34" t="s">
        <v>44</v>
      </c>
      <c r="B14" s="40">
        <v>175</v>
      </c>
      <c r="C14" s="41">
        <f t="shared" si="0"/>
        <v>11.182108626198083</v>
      </c>
      <c r="E14" s="42">
        <v>164426</v>
      </c>
      <c r="F14" s="41">
        <f t="shared" si="1"/>
        <v>4.6770341597062695</v>
      </c>
      <c r="H14" s="183">
        <v>0</v>
      </c>
      <c r="I14" s="42">
        <v>1343589</v>
      </c>
      <c r="J14" s="41">
        <f t="shared" si="2"/>
        <v>7.8357239504805722</v>
      </c>
      <c r="L14" s="183">
        <v>7689.5</v>
      </c>
    </row>
    <row r="15" spans="1:12" s="47" customFormat="1" x14ac:dyDescent="0.25">
      <c r="A15" s="34" t="s">
        <v>45</v>
      </c>
      <c r="B15" s="40">
        <v>315</v>
      </c>
      <c r="C15" s="41">
        <f t="shared" si="0"/>
        <v>20.12779552715655</v>
      </c>
      <c r="E15" s="42">
        <v>344572</v>
      </c>
      <c r="F15" s="41">
        <f t="shared" si="1"/>
        <v>9.8012176570512484</v>
      </c>
      <c r="H15" s="183">
        <v>0</v>
      </c>
      <c r="I15" s="42">
        <v>3616743</v>
      </c>
      <c r="J15" s="41">
        <f t="shared" si="2"/>
        <v>21.092610722351072</v>
      </c>
      <c r="L15" s="183">
        <v>12258.97</v>
      </c>
    </row>
    <row r="16" spans="1:12" s="47" customFormat="1" x14ac:dyDescent="0.25">
      <c r="A16" s="34" t="s">
        <v>46</v>
      </c>
      <c r="B16" s="40">
        <v>306</v>
      </c>
      <c r="C16" s="41">
        <f t="shared" si="0"/>
        <v>19.552715654952078</v>
      </c>
      <c r="E16" s="42">
        <v>528138</v>
      </c>
      <c r="F16" s="41">
        <f t="shared" si="1"/>
        <v>15.022681735485566</v>
      </c>
      <c r="H16" s="183">
        <v>0</v>
      </c>
      <c r="I16" s="42">
        <v>3931673</v>
      </c>
      <c r="J16" s="41">
        <f t="shared" si="2"/>
        <v>22.929262067163247</v>
      </c>
      <c r="L16" s="183">
        <v>14125.5</v>
      </c>
    </row>
    <row r="17" spans="1:12" s="47" customFormat="1" ht="14.45" customHeight="1" x14ac:dyDescent="0.25">
      <c r="A17" s="34" t="s">
        <v>47</v>
      </c>
      <c r="B17" s="40">
        <v>228</v>
      </c>
      <c r="C17" s="41">
        <f t="shared" si="0"/>
        <v>14.568690095846645</v>
      </c>
      <c r="E17" s="42">
        <v>395385</v>
      </c>
      <c r="F17" s="41">
        <f t="shared" si="1"/>
        <v>11.246573846201107</v>
      </c>
      <c r="H17" s="183">
        <v>0</v>
      </c>
      <c r="I17" s="42">
        <v>3365662</v>
      </c>
      <c r="J17" s="41">
        <f t="shared" si="2"/>
        <v>19.628322606557767</v>
      </c>
      <c r="L17" s="183">
        <v>16186.04</v>
      </c>
    </row>
    <row r="18" spans="1:12" s="47" customFormat="1" x14ac:dyDescent="0.25">
      <c r="A18" s="34" t="s">
        <v>48</v>
      </c>
      <c r="B18" s="40">
        <v>177</v>
      </c>
      <c r="C18" s="41">
        <f t="shared" si="0"/>
        <v>11.309904153354633</v>
      </c>
      <c r="E18" s="42">
        <v>415551</v>
      </c>
      <c r="F18" s="41">
        <f t="shared" si="1"/>
        <v>11.820187939255957</v>
      </c>
      <c r="H18" s="183">
        <v>0</v>
      </c>
      <c r="I18" s="42">
        <v>2861399</v>
      </c>
      <c r="J18" s="41">
        <f t="shared" si="2"/>
        <v>16.687493479167482</v>
      </c>
      <c r="L18" s="183">
        <v>18059.96</v>
      </c>
    </row>
    <row r="19" spans="1:12" s="47" customFormat="1" x14ac:dyDescent="0.25">
      <c r="A19" s="34" t="s">
        <v>49</v>
      </c>
      <c r="B19" s="40">
        <v>150</v>
      </c>
      <c r="C19" s="41">
        <f t="shared" si="0"/>
        <v>9.5846645367412133</v>
      </c>
      <c r="E19" s="42">
        <v>1622946</v>
      </c>
      <c r="F19" s="41">
        <f t="shared" si="1"/>
        <v>46.164073086729907</v>
      </c>
      <c r="H19" s="183">
        <v>11311.64</v>
      </c>
      <c r="I19" s="42">
        <v>1435334</v>
      </c>
      <c r="J19" s="41">
        <f t="shared" si="2"/>
        <v>8.3707748431544768</v>
      </c>
      <c r="L19" s="183">
        <v>9254.9699999999993</v>
      </c>
    </row>
    <row r="20" spans="1:12" s="47" customFormat="1" x14ac:dyDescent="0.25">
      <c r="A20" s="39"/>
      <c r="B20" s="57"/>
      <c r="C20" s="41"/>
      <c r="E20" s="42"/>
      <c r="F20" s="41"/>
      <c r="H20" s="183"/>
      <c r="I20" s="42"/>
      <c r="J20" s="41"/>
      <c r="L20" s="183"/>
    </row>
    <row r="21" spans="1:12" s="47" customFormat="1" x14ac:dyDescent="0.25">
      <c r="A21" s="50" t="s">
        <v>0</v>
      </c>
      <c r="B21" s="189">
        <f>SUM(B13:B19)</f>
        <v>1565</v>
      </c>
      <c r="C21" s="190">
        <f>SUM(C13:C19)</f>
        <v>100.00000000000001</v>
      </c>
      <c r="D21" s="187" t="s">
        <v>11</v>
      </c>
      <c r="E21" s="53">
        <f>SUM(E13:E19)</f>
        <v>3515604</v>
      </c>
      <c r="F21" s="190">
        <f>SUM(F13:F19)</f>
        <v>100</v>
      </c>
      <c r="G21" s="187" t="s">
        <v>11</v>
      </c>
      <c r="H21" s="185">
        <v>0</v>
      </c>
      <c r="I21" s="53">
        <f>SUM(I13:I19)</f>
        <v>17146967</v>
      </c>
      <c r="J21" s="190">
        <f>SUM(J13:J19)</f>
        <v>100</v>
      </c>
      <c r="K21" s="187" t="s">
        <v>11</v>
      </c>
      <c r="L21" s="185">
        <v>12295.76</v>
      </c>
    </row>
    <row r="23" spans="1:12" x14ac:dyDescent="0.25">
      <c r="A23" s="214" t="s">
        <v>220</v>
      </c>
    </row>
    <row r="24" spans="1:12" x14ac:dyDescent="0.25">
      <c r="F24" s="56"/>
    </row>
  </sheetData>
  <mergeCells count="9">
    <mergeCell ref="L10:L11"/>
    <mergeCell ref="H9:H11"/>
    <mergeCell ref="I10:I11"/>
    <mergeCell ref="I9:L9"/>
    <mergeCell ref="A1:L1"/>
    <mergeCell ref="A2:L2"/>
    <mergeCell ref="A4:L4"/>
    <mergeCell ref="A6:L6"/>
    <mergeCell ref="A5:L5"/>
  </mergeCells>
  <pageMargins left="0.7" right="0.7" top="0.75" bottom="0.75" header="0.3" footer="0.3"/>
  <pageSetup scale="7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CFF"/>
    <pageSetUpPr fitToPage="1"/>
  </sheetPr>
  <dimension ref="A1:L43"/>
  <sheetViews>
    <sheetView showGridLines="0" zoomScaleNormal="100" workbookViewId="0">
      <selection sqref="A1:L1"/>
    </sheetView>
  </sheetViews>
  <sheetFormatPr defaultRowHeight="15" x14ac:dyDescent="0.25"/>
  <cols>
    <col min="1" max="1" width="21.42578125" customWidth="1"/>
    <col min="2" max="2" width="12.42578125" customWidth="1"/>
    <col min="3" max="3" width="8.28515625" customWidth="1"/>
    <col min="4" max="4" width="2.28515625" customWidth="1"/>
    <col min="5" max="5" width="13.140625" customWidth="1"/>
    <col min="6" max="6" width="8.28515625" customWidth="1"/>
    <col min="7" max="7" width="2.28515625" customWidth="1"/>
    <col min="8" max="8" width="12.7109375" customWidth="1"/>
    <col min="9" max="9" width="14.5703125" customWidth="1"/>
    <col min="10" max="10" width="8.28515625" customWidth="1"/>
    <col min="11" max="11" width="2.28515625" customWidth="1"/>
    <col min="12" max="12" width="12.5703125" customWidth="1"/>
  </cols>
  <sheetData>
    <row r="1" spans="1:12" ht="18" x14ac:dyDescent="0.25">
      <c r="A1" s="254" t="s">
        <v>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</row>
    <row r="2" spans="1:12" ht="18" x14ac:dyDescent="0.25">
      <c r="A2" s="254" t="s">
        <v>193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</row>
    <row r="3" spans="1:12" x14ac:dyDescent="0.25">
      <c r="A3" s="5"/>
      <c r="B3" s="5"/>
      <c r="C3" s="5"/>
      <c r="D3" s="5"/>
      <c r="E3" s="5"/>
      <c r="F3" s="5"/>
    </row>
    <row r="4" spans="1:12" ht="18" x14ac:dyDescent="0.25">
      <c r="A4" s="254" t="s">
        <v>205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</row>
    <row r="5" spans="1:12" ht="18" x14ac:dyDescent="0.25">
      <c r="A5" s="254" t="s">
        <v>81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</row>
    <row r="6" spans="1:12" ht="18" x14ac:dyDescent="0.25">
      <c r="A6" s="254" t="s">
        <v>225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</row>
    <row r="7" spans="1:12" ht="15.75" x14ac:dyDescent="0.25">
      <c r="A7" s="181"/>
      <c r="B7" s="181"/>
      <c r="C7" s="181"/>
      <c r="D7" s="181"/>
      <c r="E7" s="181"/>
      <c r="F7" s="181"/>
      <c r="G7" s="181"/>
      <c r="H7" s="181"/>
    </row>
    <row r="8" spans="1:12" ht="15.75" customHeight="1" x14ac:dyDescent="0.25">
      <c r="A8" s="195"/>
      <c r="B8" s="195"/>
      <c r="C8" s="196"/>
      <c r="D8" s="196"/>
      <c r="E8" s="195"/>
      <c r="F8" s="196"/>
      <c r="G8" s="196"/>
      <c r="H8" s="270" t="s">
        <v>219</v>
      </c>
      <c r="I8" s="260" t="s">
        <v>192</v>
      </c>
      <c r="J8" s="261"/>
      <c r="K8" s="261"/>
      <c r="L8" s="262"/>
    </row>
    <row r="9" spans="1:12" ht="15.75" customHeight="1" x14ac:dyDescent="0.25">
      <c r="A9" s="16"/>
      <c r="B9" s="191"/>
      <c r="C9" s="192" t="s">
        <v>39</v>
      </c>
      <c r="D9" s="108"/>
      <c r="E9" s="193" t="s">
        <v>10</v>
      </c>
      <c r="F9" s="192" t="s">
        <v>39</v>
      </c>
      <c r="G9" s="194"/>
      <c r="H9" s="272"/>
      <c r="I9" s="273" t="s">
        <v>172</v>
      </c>
      <c r="J9" s="163" t="s">
        <v>39</v>
      </c>
      <c r="K9" s="186"/>
      <c r="L9" s="270" t="s">
        <v>173</v>
      </c>
    </row>
    <row r="10" spans="1:12" ht="15.75" customHeight="1" x14ac:dyDescent="0.25">
      <c r="A10" s="165" t="s">
        <v>79</v>
      </c>
      <c r="B10" s="6" t="s">
        <v>62</v>
      </c>
      <c r="C10" s="7" t="s">
        <v>9</v>
      </c>
      <c r="D10" s="67"/>
      <c r="E10" s="162" t="s">
        <v>64</v>
      </c>
      <c r="F10" s="7" t="s">
        <v>9</v>
      </c>
      <c r="G10" s="66"/>
      <c r="H10" s="271"/>
      <c r="I10" s="274"/>
      <c r="J10" s="7" t="s">
        <v>9</v>
      </c>
      <c r="K10" s="66"/>
      <c r="L10" s="271"/>
    </row>
    <row r="11" spans="1:12" ht="15.75" customHeight="1" x14ac:dyDescent="0.25">
      <c r="A11" s="8"/>
      <c r="B11" s="9"/>
      <c r="C11" s="10"/>
      <c r="D11" s="10"/>
      <c r="E11" s="9"/>
      <c r="F11" s="10"/>
      <c r="H11" s="11"/>
      <c r="I11" s="9"/>
      <c r="J11" s="10"/>
      <c r="L11" s="11"/>
    </row>
    <row r="12" spans="1:12" s="47" customFormat="1" x14ac:dyDescent="0.25">
      <c r="A12" s="34">
        <v>10001</v>
      </c>
      <c r="B12" s="40">
        <v>103</v>
      </c>
      <c r="C12" s="41">
        <f t="shared" ref="C12:C38" si="0">(B12/B$40)*100</f>
        <v>6.581469648562301</v>
      </c>
      <c r="D12" s="47" t="s">
        <v>11</v>
      </c>
      <c r="E12" s="49">
        <v>166455</v>
      </c>
      <c r="F12" s="41">
        <f t="shared" ref="F12:F38" si="1">(E12/E$40)*100</f>
        <v>4.734745588669492</v>
      </c>
      <c r="G12" s="47" t="s">
        <v>11</v>
      </c>
      <c r="H12" s="188">
        <v>0</v>
      </c>
      <c r="I12" s="49">
        <v>1227968</v>
      </c>
      <c r="J12" s="41">
        <f t="shared" ref="J12:J38" si="2">(I12/I$40)*100</f>
        <v>7.1614289382572514</v>
      </c>
      <c r="K12" s="47" t="s">
        <v>11</v>
      </c>
      <c r="L12" s="188">
        <v>12809.25</v>
      </c>
    </row>
    <row r="13" spans="1:12" s="47" customFormat="1" x14ac:dyDescent="0.25">
      <c r="A13" s="34">
        <v>10002</v>
      </c>
      <c r="B13" s="40">
        <v>20</v>
      </c>
      <c r="C13" s="41">
        <f t="shared" si="0"/>
        <v>1.2779552715654952</v>
      </c>
      <c r="E13" s="42">
        <v>46251</v>
      </c>
      <c r="F13" s="41">
        <f t="shared" si="1"/>
        <v>1.3155911100390658</v>
      </c>
      <c r="H13" s="183">
        <v>0</v>
      </c>
      <c r="I13" s="42">
        <v>244102</v>
      </c>
      <c r="J13" s="41">
        <f t="shared" si="2"/>
        <v>1.4235868741583426</v>
      </c>
      <c r="L13" s="183">
        <v>12530.04</v>
      </c>
    </row>
    <row r="14" spans="1:12" s="47" customFormat="1" x14ac:dyDescent="0.25">
      <c r="A14" s="34">
        <v>10003</v>
      </c>
      <c r="B14" s="40">
        <v>54</v>
      </c>
      <c r="C14" s="41">
        <f t="shared" si="0"/>
        <v>3.450479233226837</v>
      </c>
      <c r="E14" s="42">
        <v>110670</v>
      </c>
      <c r="F14" s="41">
        <f t="shared" si="1"/>
        <v>3.147963679661486</v>
      </c>
      <c r="H14" s="183">
        <v>0</v>
      </c>
      <c r="I14" s="42">
        <v>562735</v>
      </c>
      <c r="J14" s="41">
        <f t="shared" si="2"/>
        <v>3.2818336581818048</v>
      </c>
      <c r="L14" s="183">
        <v>11792.15</v>
      </c>
    </row>
    <row r="15" spans="1:12" s="47" customFormat="1" x14ac:dyDescent="0.25">
      <c r="A15" s="34">
        <v>10004</v>
      </c>
      <c r="B15" s="40">
        <v>24</v>
      </c>
      <c r="C15" s="41">
        <f t="shared" si="0"/>
        <v>1.5335463258785942</v>
      </c>
      <c r="E15" s="42">
        <v>113351</v>
      </c>
      <c r="F15" s="41">
        <f t="shared" si="1"/>
        <v>3.2242236473598007</v>
      </c>
      <c r="H15" s="183">
        <v>1090.97</v>
      </c>
      <c r="I15" s="42">
        <v>221933</v>
      </c>
      <c r="J15" s="41">
        <f t="shared" si="2"/>
        <v>1.2942987183332517</v>
      </c>
      <c r="L15" s="183">
        <v>11363.8</v>
      </c>
    </row>
    <row r="16" spans="1:12" s="47" customFormat="1" x14ac:dyDescent="0.25">
      <c r="A16" s="34">
        <v>10005</v>
      </c>
      <c r="B16" s="40">
        <v>23</v>
      </c>
      <c r="C16" s="41">
        <f t="shared" si="0"/>
        <v>1.4696485623003195</v>
      </c>
      <c r="E16" s="42">
        <v>94797</v>
      </c>
      <c r="F16" s="41">
        <f t="shared" si="1"/>
        <v>2.6964625728821718</v>
      </c>
      <c r="H16" s="183">
        <v>1830.38</v>
      </c>
      <c r="I16" s="42">
        <v>229453</v>
      </c>
      <c r="J16" s="41">
        <f t="shared" si="2"/>
        <v>1.3381548657374958</v>
      </c>
      <c r="L16" s="183">
        <v>9306.44</v>
      </c>
    </row>
    <row r="17" spans="1:12" s="47" customFormat="1" x14ac:dyDescent="0.25">
      <c r="A17" s="34">
        <v>10006</v>
      </c>
      <c r="B17" s="40">
        <v>21</v>
      </c>
      <c r="C17" s="41">
        <f t="shared" si="0"/>
        <v>1.3418530351437701</v>
      </c>
      <c r="E17" s="42">
        <v>35024</v>
      </c>
      <c r="F17" s="41">
        <f t="shared" si="1"/>
        <v>0.99624360636544596</v>
      </c>
      <c r="H17" s="183">
        <v>0</v>
      </c>
      <c r="I17" s="42">
        <v>237755</v>
      </c>
      <c r="J17" s="41">
        <f t="shared" si="2"/>
        <v>1.3865715859170213</v>
      </c>
      <c r="L17" s="183">
        <v>12532.22</v>
      </c>
    </row>
    <row r="18" spans="1:12" s="47" customFormat="1" x14ac:dyDescent="0.25">
      <c r="A18" s="34">
        <v>10010</v>
      </c>
      <c r="B18" s="40">
        <v>60</v>
      </c>
      <c r="C18" s="41">
        <f t="shared" si="0"/>
        <v>3.8338658146964857</v>
      </c>
      <c r="E18" s="42">
        <v>152472</v>
      </c>
      <c r="F18" s="41">
        <f t="shared" si="1"/>
        <v>4.337004772434681</v>
      </c>
      <c r="H18" s="183">
        <v>0</v>
      </c>
      <c r="I18" s="42">
        <v>675498</v>
      </c>
      <c r="J18" s="41">
        <f t="shared" si="2"/>
        <v>3.939460087669139</v>
      </c>
      <c r="L18" s="183">
        <v>12333.89</v>
      </c>
    </row>
    <row r="19" spans="1:12" s="47" customFormat="1" x14ac:dyDescent="0.25">
      <c r="A19" s="34">
        <v>10011</v>
      </c>
      <c r="B19" s="40">
        <v>75</v>
      </c>
      <c r="C19" s="41">
        <f t="shared" si="0"/>
        <v>4.7923322683706067</v>
      </c>
      <c r="E19" s="42">
        <v>174359</v>
      </c>
      <c r="F19" s="41">
        <f t="shared" si="1"/>
        <v>4.9595716926185691</v>
      </c>
      <c r="H19" s="183">
        <v>0</v>
      </c>
      <c r="I19" s="42">
        <v>824204</v>
      </c>
      <c r="J19" s="41">
        <f t="shared" si="2"/>
        <v>4.8067037387190705</v>
      </c>
      <c r="L19" s="183">
        <v>11931.7</v>
      </c>
    </row>
    <row r="20" spans="1:12" s="47" customFormat="1" x14ac:dyDescent="0.25">
      <c r="A20" s="34">
        <v>10012</v>
      </c>
      <c r="B20" s="40">
        <v>79</v>
      </c>
      <c r="C20" s="41">
        <f t="shared" si="0"/>
        <v>5.0479233226837064</v>
      </c>
      <c r="E20" s="42">
        <v>143230</v>
      </c>
      <c r="F20" s="41">
        <f t="shared" si="1"/>
        <v>4.0741197961318765</v>
      </c>
      <c r="H20" s="183">
        <v>0</v>
      </c>
      <c r="I20" s="42">
        <v>900853</v>
      </c>
      <c r="J20" s="41">
        <f t="shared" si="2"/>
        <v>5.2537156858451191</v>
      </c>
      <c r="L20" s="183">
        <v>12720.47</v>
      </c>
    </row>
    <row r="21" spans="1:12" s="47" customFormat="1" x14ac:dyDescent="0.25">
      <c r="A21" s="34">
        <v>10013</v>
      </c>
      <c r="B21" s="40">
        <v>65</v>
      </c>
      <c r="C21" s="41">
        <f t="shared" si="0"/>
        <v>4.1533546325878596</v>
      </c>
      <c r="E21" s="42">
        <v>61788</v>
      </c>
      <c r="F21" s="41">
        <f t="shared" si="1"/>
        <v>1.7575348318326911</v>
      </c>
      <c r="H21" s="183">
        <v>0</v>
      </c>
      <c r="I21" s="42">
        <v>780808</v>
      </c>
      <c r="J21" s="41">
        <f t="shared" si="2"/>
        <v>4.5536211093634105</v>
      </c>
      <c r="L21" s="183">
        <v>13107.94</v>
      </c>
    </row>
    <row r="22" spans="1:12" s="47" customFormat="1" x14ac:dyDescent="0.25">
      <c r="A22" s="34">
        <v>10014</v>
      </c>
      <c r="B22" s="40">
        <v>37</v>
      </c>
      <c r="C22" s="41">
        <f t="shared" si="0"/>
        <v>2.3642172523961662</v>
      </c>
      <c r="E22" s="42">
        <v>89774</v>
      </c>
      <c r="F22" s="41">
        <f t="shared" si="1"/>
        <v>2.5535853562657476</v>
      </c>
      <c r="H22" s="183">
        <v>0</v>
      </c>
      <c r="I22" s="42">
        <v>414968</v>
      </c>
      <c r="J22" s="41">
        <f t="shared" si="2"/>
        <v>2.4200661936229078</v>
      </c>
      <c r="L22" s="183">
        <v>12101.63</v>
      </c>
    </row>
    <row r="23" spans="1:12" s="47" customFormat="1" x14ac:dyDescent="0.25">
      <c r="A23" s="34">
        <v>10016</v>
      </c>
      <c r="B23" s="40">
        <v>101</v>
      </c>
      <c r="C23" s="41">
        <f t="shared" si="0"/>
        <v>6.4536741214057507</v>
      </c>
      <c r="E23" s="42">
        <v>182164</v>
      </c>
      <c r="F23" s="41">
        <f t="shared" si="1"/>
        <v>5.1815817813486493</v>
      </c>
      <c r="H23" s="183">
        <v>0</v>
      </c>
      <c r="I23" s="42">
        <v>1044259</v>
      </c>
      <c r="J23" s="41">
        <f t="shared" si="2"/>
        <v>6.0900500840702518</v>
      </c>
      <c r="L23" s="183">
        <v>11669.74</v>
      </c>
    </row>
    <row r="24" spans="1:12" s="47" customFormat="1" x14ac:dyDescent="0.25">
      <c r="A24" s="34">
        <v>10017</v>
      </c>
      <c r="B24" s="40">
        <v>111</v>
      </c>
      <c r="C24" s="41">
        <f t="shared" si="0"/>
        <v>7.0926517571884977</v>
      </c>
      <c r="E24" s="42">
        <v>296928</v>
      </c>
      <c r="F24" s="41">
        <f t="shared" si="1"/>
        <v>8.4459976459250541</v>
      </c>
      <c r="H24" s="183">
        <v>0</v>
      </c>
      <c r="I24" s="42">
        <v>1167792</v>
      </c>
      <c r="J24" s="41">
        <f t="shared" si="2"/>
        <v>6.8104864480713765</v>
      </c>
      <c r="L24" s="183">
        <v>11551.41</v>
      </c>
    </row>
    <row r="25" spans="1:12" s="47" customFormat="1" x14ac:dyDescent="0.25">
      <c r="A25" s="34">
        <v>10018</v>
      </c>
      <c r="B25" s="40">
        <v>100</v>
      </c>
      <c r="C25" s="41">
        <f t="shared" si="0"/>
        <v>6.3897763578274756</v>
      </c>
      <c r="E25" s="42">
        <v>296869</v>
      </c>
      <c r="F25" s="41">
        <f t="shared" si="1"/>
        <v>8.4443194146329255</v>
      </c>
      <c r="H25" s="183">
        <v>0</v>
      </c>
      <c r="I25" s="42">
        <v>982140</v>
      </c>
      <c r="J25" s="41">
        <f t="shared" si="2"/>
        <v>5.7277761451601155</v>
      </c>
      <c r="L25" s="183">
        <v>10930.48</v>
      </c>
    </row>
    <row r="26" spans="1:12" s="47" customFormat="1" x14ac:dyDescent="0.25">
      <c r="A26" s="34">
        <v>10019</v>
      </c>
      <c r="B26" s="40">
        <v>118</v>
      </c>
      <c r="C26" s="41">
        <f t="shared" si="0"/>
        <v>7.539936102236422</v>
      </c>
      <c r="E26" s="42">
        <v>248430</v>
      </c>
      <c r="F26" s="41">
        <f t="shared" si="1"/>
        <v>7.0664915237941912</v>
      </c>
      <c r="H26" s="183">
        <v>0</v>
      </c>
      <c r="I26" s="42">
        <v>1323583</v>
      </c>
      <c r="J26" s="41">
        <f t="shared" si="2"/>
        <v>7.71904935502012</v>
      </c>
      <c r="L26" s="183">
        <v>12871.09</v>
      </c>
    </row>
    <row r="27" spans="1:12" s="47" customFormat="1" x14ac:dyDescent="0.25">
      <c r="A27" s="34">
        <v>10020</v>
      </c>
      <c r="B27" s="40">
        <v>13</v>
      </c>
      <c r="C27" s="41">
        <f t="shared" si="0"/>
        <v>0.83067092651757191</v>
      </c>
      <c r="E27" s="42">
        <v>35806</v>
      </c>
      <c r="F27" s="41">
        <f t="shared" si="1"/>
        <v>1.0184872821357116</v>
      </c>
      <c r="H27" s="183">
        <v>0</v>
      </c>
      <c r="I27" s="42">
        <v>83858</v>
      </c>
      <c r="J27" s="41">
        <f t="shared" si="2"/>
        <v>0.48905436290227156</v>
      </c>
      <c r="L27" s="183">
        <v>4137.55</v>
      </c>
    </row>
    <row r="28" spans="1:12" s="47" customFormat="1" x14ac:dyDescent="0.25">
      <c r="A28" s="34">
        <v>10021</v>
      </c>
      <c r="B28" s="40">
        <v>27</v>
      </c>
      <c r="C28" s="41">
        <f t="shared" si="0"/>
        <v>1.7252396166134185</v>
      </c>
      <c r="E28" s="42">
        <v>14067</v>
      </c>
      <c r="F28" s="41">
        <f t="shared" si="1"/>
        <v>0.40013016248123368</v>
      </c>
      <c r="H28" s="183">
        <v>0</v>
      </c>
      <c r="I28" s="42">
        <v>288588</v>
      </c>
      <c r="J28" s="41">
        <f t="shared" si="2"/>
        <v>1.6830263121138203</v>
      </c>
      <c r="L28" s="183">
        <v>13638.89</v>
      </c>
    </row>
    <row r="29" spans="1:12" s="47" customFormat="1" x14ac:dyDescent="0.25">
      <c r="A29" s="34">
        <v>10022</v>
      </c>
      <c r="B29" s="40">
        <v>157</v>
      </c>
      <c r="C29" s="41">
        <f t="shared" si="0"/>
        <v>10.031948881789138</v>
      </c>
      <c r="E29" s="42">
        <v>462309</v>
      </c>
      <c r="F29" s="41">
        <f t="shared" si="1"/>
        <v>13.150193736158148</v>
      </c>
      <c r="H29" s="183">
        <v>0</v>
      </c>
      <c r="I29" s="42">
        <v>1654878</v>
      </c>
      <c r="J29" s="41">
        <f t="shared" si="2"/>
        <v>9.6511400936223772</v>
      </c>
      <c r="L29" s="183">
        <v>11849.94</v>
      </c>
    </row>
    <row r="30" spans="1:12" s="47" customFormat="1" x14ac:dyDescent="0.25">
      <c r="A30" s="34">
        <v>10023</v>
      </c>
      <c r="B30" s="40">
        <v>32</v>
      </c>
      <c r="C30" s="41">
        <f t="shared" si="0"/>
        <v>2.0447284345047922</v>
      </c>
      <c r="E30" s="42">
        <v>41379</v>
      </c>
      <c r="F30" s="41">
        <f t="shared" si="1"/>
        <v>1.1770090277465677</v>
      </c>
      <c r="H30" s="183">
        <v>0</v>
      </c>
      <c r="I30" s="42">
        <v>350676</v>
      </c>
      <c r="J30" s="41">
        <f t="shared" si="2"/>
        <v>2.045119461054604</v>
      </c>
      <c r="L30" s="183">
        <v>11875.29</v>
      </c>
    </row>
    <row r="31" spans="1:12" s="47" customFormat="1" x14ac:dyDescent="0.25">
      <c r="A31" s="34">
        <v>10024</v>
      </c>
      <c r="B31" s="40">
        <v>20</v>
      </c>
      <c r="C31" s="41">
        <f t="shared" si="0"/>
        <v>1.2779552715654952</v>
      </c>
      <c r="E31" s="42">
        <v>16660</v>
      </c>
      <c r="F31" s="41">
        <f t="shared" si="1"/>
        <v>0.47388700554043883</v>
      </c>
      <c r="H31" s="183">
        <v>0</v>
      </c>
      <c r="I31" s="42">
        <v>248474</v>
      </c>
      <c r="J31" s="41">
        <f t="shared" si="2"/>
        <v>1.4490840917715546</v>
      </c>
      <c r="L31" s="183">
        <v>13896.48</v>
      </c>
    </row>
    <row r="32" spans="1:12" s="47" customFormat="1" x14ac:dyDescent="0.25">
      <c r="A32" s="34">
        <v>10028</v>
      </c>
      <c r="B32" s="40">
        <v>29</v>
      </c>
      <c r="C32" s="41">
        <f t="shared" si="0"/>
        <v>1.8530351437699679</v>
      </c>
      <c r="E32" s="42">
        <v>38227</v>
      </c>
      <c r="F32" s="41">
        <f t="shared" si="1"/>
        <v>1.0873516543093851</v>
      </c>
      <c r="H32" s="183">
        <v>0</v>
      </c>
      <c r="I32" s="42">
        <v>344988</v>
      </c>
      <c r="J32" s="41">
        <f t="shared" si="2"/>
        <v>2.0119474176456493</v>
      </c>
      <c r="L32" s="183">
        <v>12995.53</v>
      </c>
    </row>
    <row r="33" spans="1:12" s="47" customFormat="1" x14ac:dyDescent="0.25">
      <c r="A33" s="34">
        <v>10036</v>
      </c>
      <c r="B33" s="40">
        <v>97</v>
      </c>
      <c r="C33" s="41">
        <f t="shared" si="0"/>
        <v>6.1980830670926519</v>
      </c>
      <c r="E33" s="42">
        <v>251378</v>
      </c>
      <c r="F33" s="41">
        <f t="shared" si="1"/>
        <v>7.150346199204348</v>
      </c>
      <c r="H33" s="183">
        <v>0</v>
      </c>
      <c r="I33" s="42">
        <v>1084961</v>
      </c>
      <c r="J33" s="41">
        <f t="shared" si="2"/>
        <v>6.3274214818957217</v>
      </c>
      <c r="L33" s="183">
        <v>13090.16</v>
      </c>
    </row>
    <row r="34" spans="1:12" s="47" customFormat="1" x14ac:dyDescent="0.25">
      <c r="A34" s="34">
        <v>10038</v>
      </c>
      <c r="B34" s="40">
        <v>16</v>
      </c>
      <c r="C34" s="41">
        <f t="shared" si="0"/>
        <v>1.0223642172523961</v>
      </c>
      <c r="E34" s="42">
        <v>54238</v>
      </c>
      <c r="F34" s="41">
        <f t="shared" si="1"/>
        <v>1.542778115636394</v>
      </c>
      <c r="H34" s="183">
        <v>49.23</v>
      </c>
      <c r="I34" s="42">
        <v>160867</v>
      </c>
      <c r="J34" s="41">
        <f t="shared" si="2"/>
        <v>0.93816580644660885</v>
      </c>
      <c r="L34" s="183">
        <v>8594.44</v>
      </c>
    </row>
    <row r="35" spans="1:12" s="47" customFormat="1" x14ac:dyDescent="0.25">
      <c r="A35" s="34">
        <v>10065</v>
      </c>
      <c r="B35" s="40">
        <v>39</v>
      </c>
      <c r="C35" s="41">
        <f t="shared" si="0"/>
        <v>2.4920127795527156</v>
      </c>
      <c r="E35" s="42">
        <v>59862</v>
      </c>
      <c r="F35" s="41">
        <f t="shared" si="1"/>
        <v>1.7027505357540065</v>
      </c>
      <c r="H35" s="183">
        <v>0</v>
      </c>
      <c r="I35" s="42">
        <v>448281</v>
      </c>
      <c r="J35" s="41">
        <f t="shared" si="2"/>
        <v>2.6143454274630109</v>
      </c>
      <c r="L35" s="183">
        <v>13385.68</v>
      </c>
    </row>
    <row r="36" spans="1:12" s="47" customFormat="1" x14ac:dyDescent="0.25">
      <c r="A36" s="34">
        <v>10075</v>
      </c>
      <c r="B36" s="40">
        <v>18</v>
      </c>
      <c r="C36" s="41">
        <f t="shared" si="0"/>
        <v>1.1501597444089458</v>
      </c>
      <c r="E36" s="42">
        <v>50740</v>
      </c>
      <c r="F36" s="41">
        <f t="shared" si="1"/>
        <v>1.4432789112318047</v>
      </c>
      <c r="H36" s="183">
        <v>0</v>
      </c>
      <c r="I36" s="42">
        <v>183919</v>
      </c>
      <c r="J36" s="41">
        <f t="shared" si="2"/>
        <v>1.0726035604310009</v>
      </c>
      <c r="L36" s="183">
        <v>11524.5</v>
      </c>
    </row>
    <row r="37" spans="1:12" s="47" customFormat="1" x14ac:dyDescent="0.25">
      <c r="A37" s="34">
        <v>10128</v>
      </c>
      <c r="B37" s="40">
        <v>15</v>
      </c>
      <c r="C37" s="41">
        <f t="shared" si="0"/>
        <v>0.95846645367412142</v>
      </c>
      <c r="E37" s="42">
        <v>2731</v>
      </c>
      <c r="F37" s="41">
        <f t="shared" si="1"/>
        <v>7.7682197606899067E-2</v>
      </c>
      <c r="H37" s="183">
        <v>0</v>
      </c>
      <c r="I37" s="42">
        <v>209974</v>
      </c>
      <c r="J37" s="41">
        <f t="shared" si="2"/>
        <v>1.2245546137046144</v>
      </c>
      <c r="L37" s="183">
        <v>14040</v>
      </c>
    </row>
    <row r="38" spans="1:12" s="47" customFormat="1" x14ac:dyDescent="0.25">
      <c r="A38" s="34" t="s">
        <v>161</v>
      </c>
      <c r="B38" s="40">
        <v>111</v>
      </c>
      <c r="C38" s="41">
        <f t="shared" si="0"/>
        <v>7.0926517571884977</v>
      </c>
      <c r="E38" s="42">
        <v>275647</v>
      </c>
      <c r="F38" s="41">
        <f t="shared" si="1"/>
        <v>7.8406681522332144</v>
      </c>
      <c r="H38" s="183">
        <v>0</v>
      </c>
      <c r="I38" s="42">
        <v>1249454</v>
      </c>
      <c r="J38" s="41">
        <f t="shared" si="2"/>
        <v>7.28673388282209</v>
      </c>
      <c r="L38" s="183">
        <v>12711.7</v>
      </c>
    </row>
    <row r="39" spans="1:12" s="47" customFormat="1" x14ac:dyDescent="0.25">
      <c r="A39" s="39"/>
      <c r="B39" s="57"/>
      <c r="C39" s="41"/>
      <c r="E39" s="42"/>
      <c r="F39" s="41"/>
      <c r="H39" s="183"/>
      <c r="I39" s="42"/>
      <c r="J39" s="41"/>
      <c r="L39" s="183"/>
    </row>
    <row r="40" spans="1:12" s="47" customFormat="1" x14ac:dyDescent="0.25">
      <c r="A40" s="50" t="s">
        <v>0</v>
      </c>
      <c r="B40" s="189">
        <f>SUM(B12:B38)</f>
        <v>1565</v>
      </c>
      <c r="C40" s="213">
        <f>SUM(C12:C38)</f>
        <v>100</v>
      </c>
      <c r="D40" s="187" t="s">
        <v>11</v>
      </c>
      <c r="E40" s="53">
        <f>SUM(E12:E38)</f>
        <v>3515606</v>
      </c>
      <c r="F40" s="213">
        <f>SUM(F12:F38)</f>
        <v>100</v>
      </c>
      <c r="G40" s="187" t="s">
        <v>11</v>
      </c>
      <c r="H40" s="185">
        <v>0</v>
      </c>
      <c r="I40" s="53">
        <f>SUM(I12:I38)</f>
        <v>17146969</v>
      </c>
      <c r="J40" s="213">
        <f>SUM(J12:J38)</f>
        <v>99.999999999999986</v>
      </c>
      <c r="K40" s="187" t="s">
        <v>11</v>
      </c>
      <c r="L40" s="185">
        <v>12295.76</v>
      </c>
    </row>
    <row r="42" spans="1:12" x14ac:dyDescent="0.25">
      <c r="A42" s="214" t="s">
        <v>220</v>
      </c>
    </row>
    <row r="43" spans="1:12" x14ac:dyDescent="0.25">
      <c r="F43" s="56"/>
    </row>
  </sheetData>
  <mergeCells count="9">
    <mergeCell ref="I9:I10"/>
    <mergeCell ref="L9:L10"/>
    <mergeCell ref="I8:L8"/>
    <mergeCell ref="H8:H10"/>
    <mergeCell ref="A1:L1"/>
    <mergeCell ref="A2:L2"/>
    <mergeCell ref="A4:L4"/>
    <mergeCell ref="A5:L5"/>
    <mergeCell ref="A6:L6"/>
  </mergeCells>
  <pageMargins left="0.7" right="0.7" top="0.75" bottom="0.75" header="0.3" footer="0.3"/>
  <pageSetup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CCFF"/>
    <pageSetUpPr fitToPage="1"/>
  </sheetPr>
  <dimension ref="A1:H36"/>
  <sheetViews>
    <sheetView showGridLines="0" zoomScaleNormal="100" workbookViewId="0">
      <selection sqref="A1:H1"/>
    </sheetView>
  </sheetViews>
  <sheetFormatPr defaultRowHeight="15" x14ac:dyDescent="0.25"/>
  <cols>
    <col min="1" max="1" width="28.7109375" customWidth="1"/>
    <col min="2" max="3" width="11.85546875" style="4" customWidth="1"/>
    <col min="4" max="4" width="2.5703125" style="4" customWidth="1"/>
    <col min="5" max="5" width="14.7109375" style="4" customWidth="1"/>
    <col min="6" max="6" width="11.85546875" style="4" customWidth="1"/>
    <col min="7" max="7" width="2.85546875" customWidth="1"/>
    <col min="8" max="8" width="14.7109375" customWidth="1"/>
  </cols>
  <sheetData>
    <row r="1" spans="1:8" ht="18" x14ac:dyDescent="0.25">
      <c r="A1" s="254" t="s">
        <v>8</v>
      </c>
      <c r="B1" s="254"/>
      <c r="C1" s="254"/>
      <c r="D1" s="254"/>
      <c r="E1" s="254"/>
      <c r="F1" s="254"/>
      <c r="G1" s="254"/>
      <c r="H1" s="254"/>
    </row>
    <row r="2" spans="1:8" ht="18" x14ac:dyDescent="0.25">
      <c r="A2" s="254" t="s">
        <v>193</v>
      </c>
      <c r="B2" s="254"/>
      <c r="C2" s="254"/>
      <c r="D2" s="254"/>
      <c r="E2" s="254"/>
      <c r="F2" s="254"/>
      <c r="G2" s="254"/>
      <c r="H2" s="254"/>
    </row>
    <row r="3" spans="1:8" x14ac:dyDescent="0.25">
      <c r="A3" s="5"/>
      <c r="B3" s="5"/>
      <c r="C3" s="5"/>
      <c r="D3" s="5"/>
      <c r="E3" s="5"/>
      <c r="F3" s="5"/>
      <c r="G3" s="5"/>
      <c r="H3" s="5"/>
    </row>
    <row r="4" spans="1:8" ht="18" x14ac:dyDescent="0.25">
      <c r="A4" s="254" t="s">
        <v>37</v>
      </c>
      <c r="B4" s="254"/>
      <c r="C4" s="254"/>
      <c r="D4" s="254"/>
      <c r="E4" s="254"/>
      <c r="F4" s="254"/>
      <c r="G4" s="254"/>
      <c r="H4" s="254"/>
    </row>
    <row r="5" spans="1:8" ht="18" customHeight="1" x14ac:dyDescent="0.25">
      <c r="A5" s="254" t="s">
        <v>99</v>
      </c>
      <c r="B5" s="254"/>
      <c r="C5" s="254"/>
      <c r="D5" s="254"/>
      <c r="E5" s="254"/>
      <c r="F5" s="254"/>
      <c r="G5" s="254"/>
      <c r="H5" s="254"/>
    </row>
    <row r="6" spans="1:8" ht="15.75" x14ac:dyDescent="0.25">
      <c r="A6" s="251"/>
      <c r="B6" s="251"/>
      <c r="C6" s="251"/>
      <c r="D6" s="251"/>
      <c r="E6" s="251"/>
      <c r="F6" s="251"/>
      <c r="G6" s="251"/>
      <c r="H6" s="251"/>
    </row>
    <row r="7" spans="1:8" ht="30.75" customHeight="1" x14ac:dyDescent="0.25">
      <c r="A7" s="8"/>
      <c r="B7" s="17"/>
      <c r="C7" s="163" t="s">
        <v>39</v>
      </c>
      <c r="D7" s="164"/>
      <c r="E7" s="161" t="s">
        <v>10</v>
      </c>
      <c r="F7" s="163" t="s">
        <v>39</v>
      </c>
      <c r="G7" s="13"/>
      <c r="H7" s="252" t="s">
        <v>109</v>
      </c>
    </row>
    <row r="8" spans="1:8" ht="15" customHeight="1" x14ac:dyDescent="0.25">
      <c r="A8" s="65" t="s">
        <v>180</v>
      </c>
      <c r="B8" s="6" t="s">
        <v>60</v>
      </c>
      <c r="C8" s="7" t="s">
        <v>9</v>
      </c>
      <c r="D8" s="67"/>
      <c r="E8" s="162" t="s">
        <v>64</v>
      </c>
      <c r="F8" s="7" t="s">
        <v>9</v>
      </c>
      <c r="G8" s="66"/>
      <c r="H8" s="253"/>
    </row>
    <row r="9" spans="1:8" ht="12.75" customHeight="1" x14ac:dyDescent="0.25">
      <c r="A9" s="80"/>
      <c r="B9" s="26"/>
      <c r="C9" s="27"/>
      <c r="D9" s="28"/>
      <c r="E9" s="29"/>
      <c r="F9" s="27"/>
      <c r="G9" s="30"/>
      <c r="H9" s="31"/>
    </row>
    <row r="10" spans="1:8" ht="19.5" customHeight="1" x14ac:dyDescent="0.25">
      <c r="A10" s="25" t="s">
        <v>181</v>
      </c>
      <c r="B10" s="26">
        <v>143</v>
      </c>
      <c r="C10" s="27">
        <f t="shared" ref="C10:C18" si="0">(B10/$B$31)*100</f>
        <v>1.8449232357115213</v>
      </c>
      <c r="D10" s="28" t="s">
        <v>11</v>
      </c>
      <c r="E10" s="29">
        <v>709479</v>
      </c>
      <c r="F10" s="27">
        <f>(E10/$E$31)*100</f>
        <v>8.1236303040833749E-2</v>
      </c>
      <c r="G10" s="30" t="s">
        <v>11</v>
      </c>
      <c r="H10" s="128">
        <v>4721.29</v>
      </c>
    </row>
    <row r="11" spans="1:8" ht="19.5" customHeight="1" x14ac:dyDescent="0.25">
      <c r="A11" s="25" t="s">
        <v>43</v>
      </c>
      <c r="B11" s="26">
        <v>311</v>
      </c>
      <c r="C11" s="27">
        <f t="shared" si="0"/>
        <v>4.0123854986453367</v>
      </c>
      <c r="D11" s="28"/>
      <c r="E11" s="32">
        <v>455432</v>
      </c>
      <c r="F11" s="27">
        <f>(E11/$E$31)*100</f>
        <v>5.214757866898527E-2</v>
      </c>
      <c r="G11" s="30"/>
      <c r="H11" s="81">
        <v>0</v>
      </c>
    </row>
    <row r="12" spans="1:8" ht="19.5" customHeight="1" x14ac:dyDescent="0.25">
      <c r="A12" s="25" t="s">
        <v>44</v>
      </c>
      <c r="B12" s="26">
        <v>274</v>
      </c>
      <c r="C12" s="27">
        <f t="shared" si="0"/>
        <v>3.5350277383563409</v>
      </c>
      <c r="D12" s="28"/>
      <c r="E12" s="32">
        <v>1204650</v>
      </c>
      <c r="F12" s="27">
        <f>(E12/$E$31)*100</f>
        <v>0.13793405084314037</v>
      </c>
      <c r="G12" s="30"/>
      <c r="H12" s="81">
        <v>2330.65</v>
      </c>
    </row>
    <row r="13" spans="1:8" ht="19.5" customHeight="1" x14ac:dyDescent="0.25">
      <c r="A13" s="25" t="s">
        <v>45</v>
      </c>
      <c r="B13" s="26">
        <v>507</v>
      </c>
      <c r="C13" s="27">
        <f t="shared" si="0"/>
        <v>6.5410914720681195</v>
      </c>
      <c r="D13" s="28"/>
      <c r="E13" s="32">
        <v>3050095</v>
      </c>
      <c r="F13" s="27">
        <f t="shared" ref="F13:F18" si="1">(E13/$E$31)*100</f>
        <v>0.34923999402847983</v>
      </c>
      <c r="G13" s="30"/>
      <c r="H13" s="81">
        <v>3083.89</v>
      </c>
    </row>
    <row r="14" spans="1:8" ht="19.5" customHeight="1" x14ac:dyDescent="0.25">
      <c r="A14" s="25" t="s">
        <v>46</v>
      </c>
      <c r="B14" s="26">
        <v>483</v>
      </c>
      <c r="C14" s="27">
        <f t="shared" si="0"/>
        <v>6.2314540059347179</v>
      </c>
      <c r="D14" s="28"/>
      <c r="E14" s="32">
        <v>3341436</v>
      </c>
      <c r="F14" s="27">
        <f t="shared" si="1"/>
        <v>0.38259893173378123</v>
      </c>
      <c r="G14" s="30"/>
      <c r="H14" s="81">
        <v>3895.49</v>
      </c>
    </row>
    <row r="15" spans="1:8" ht="19.5" customHeight="1" x14ac:dyDescent="0.25">
      <c r="A15" s="25" t="s">
        <v>47</v>
      </c>
      <c r="B15" s="26">
        <v>439</v>
      </c>
      <c r="C15" s="27">
        <f t="shared" si="0"/>
        <v>5.6637853180234812</v>
      </c>
      <c r="D15" s="28"/>
      <c r="E15" s="32">
        <v>4004088</v>
      </c>
      <c r="F15" s="27">
        <f t="shared" si="1"/>
        <v>0.4584734800750494</v>
      </c>
      <c r="G15" s="30"/>
      <c r="H15" s="81">
        <v>15607.8</v>
      </c>
    </row>
    <row r="16" spans="1:8" ht="19.5" customHeight="1" x14ac:dyDescent="0.25">
      <c r="A16" s="25" t="s">
        <v>48</v>
      </c>
      <c r="B16" s="26">
        <v>368</v>
      </c>
      <c r="C16" s="27">
        <f t="shared" si="0"/>
        <v>4.7477744807121667</v>
      </c>
      <c r="D16" s="28"/>
      <c r="E16" s="32">
        <v>4117004</v>
      </c>
      <c r="F16" s="27">
        <f t="shared" si="1"/>
        <v>0.47140251447093534</v>
      </c>
      <c r="G16" s="30"/>
      <c r="H16" s="81">
        <v>17702.5</v>
      </c>
    </row>
    <row r="17" spans="1:8" ht="19.5" customHeight="1" x14ac:dyDescent="0.25">
      <c r="A17" s="25" t="s">
        <v>49</v>
      </c>
      <c r="B17" s="26">
        <v>322</v>
      </c>
      <c r="C17" s="27">
        <f t="shared" si="0"/>
        <v>4.154302670623145</v>
      </c>
      <c r="D17" s="28"/>
      <c r="E17" s="32">
        <v>5260129</v>
      </c>
      <c r="F17" s="27">
        <f t="shared" si="1"/>
        <v>0.6022918697775097</v>
      </c>
      <c r="G17" s="30"/>
      <c r="H17" s="81">
        <v>19839.34</v>
      </c>
    </row>
    <row r="18" spans="1:8" ht="19.5" customHeight="1" x14ac:dyDescent="0.25">
      <c r="A18" s="25" t="s">
        <v>50</v>
      </c>
      <c r="B18" s="26">
        <v>275</v>
      </c>
      <c r="C18" s="27">
        <f t="shared" si="0"/>
        <v>3.5479292994452329</v>
      </c>
      <c r="D18" s="28"/>
      <c r="E18" s="32">
        <v>6091915</v>
      </c>
      <c r="F18" s="27">
        <f t="shared" si="1"/>
        <v>0.69753248938869328</v>
      </c>
      <c r="G18" s="30"/>
      <c r="H18" s="81">
        <v>22368.65</v>
      </c>
    </row>
    <row r="19" spans="1:8" ht="19.5" customHeight="1" x14ac:dyDescent="0.25">
      <c r="A19" s="25" t="s">
        <v>59</v>
      </c>
      <c r="B19" s="26">
        <v>493</v>
      </c>
      <c r="C19" s="27">
        <f t="shared" ref="C19:C29" si="2">(B19/$B$31)*100</f>
        <v>6.3604696168236359</v>
      </c>
      <c r="D19" s="28"/>
      <c r="E19" s="32">
        <v>12192473</v>
      </c>
      <c r="F19" s="27">
        <f t="shared" ref="F19:F29" si="3">(E19/$E$31)*100</f>
        <v>1.3960546139423202</v>
      </c>
      <c r="G19" s="30"/>
      <c r="H19" s="81">
        <v>25117.919999999998</v>
      </c>
    </row>
    <row r="20" spans="1:8" ht="19.5" customHeight="1" x14ac:dyDescent="0.25">
      <c r="A20" s="25" t="s">
        <v>51</v>
      </c>
      <c r="B20" s="26">
        <v>391</v>
      </c>
      <c r="C20" s="27">
        <f t="shared" si="2"/>
        <v>5.0445103857566762</v>
      </c>
      <c r="D20" s="28"/>
      <c r="E20" s="32">
        <v>11329721</v>
      </c>
      <c r="F20" s="27">
        <f t="shared" si="3"/>
        <v>1.2972683455382021</v>
      </c>
      <c r="G20" s="30"/>
      <c r="H20" s="81">
        <v>29228.13</v>
      </c>
    </row>
    <row r="21" spans="1:8" ht="19.5" customHeight="1" x14ac:dyDescent="0.25">
      <c r="A21" s="25" t="s">
        <v>52</v>
      </c>
      <c r="B21" s="26">
        <v>357</v>
      </c>
      <c r="C21" s="27">
        <f t="shared" si="2"/>
        <v>4.6058573087343566</v>
      </c>
      <c r="D21" s="28"/>
      <c r="E21" s="32">
        <v>11715991</v>
      </c>
      <c r="F21" s="27">
        <f t="shared" si="3"/>
        <v>1.3414967818634251</v>
      </c>
      <c r="G21" s="30"/>
      <c r="H21" s="81">
        <v>33014.83</v>
      </c>
    </row>
    <row r="22" spans="1:8" ht="19.5" customHeight="1" x14ac:dyDescent="0.25">
      <c r="A22" s="25" t="s">
        <v>53</v>
      </c>
      <c r="B22" s="26">
        <v>268</v>
      </c>
      <c r="C22" s="27">
        <f t="shared" si="2"/>
        <v>3.4576183718229903</v>
      </c>
      <c r="D22" s="28"/>
      <c r="E22" s="32">
        <v>9755021</v>
      </c>
      <c r="F22" s="27">
        <f t="shared" si="3"/>
        <v>1.1169630702609903</v>
      </c>
      <c r="G22" s="30"/>
      <c r="H22" s="81">
        <v>36839.35</v>
      </c>
    </row>
    <row r="23" spans="1:8" ht="19.5" customHeight="1" x14ac:dyDescent="0.25">
      <c r="A23" s="25" t="s">
        <v>67</v>
      </c>
      <c r="B23" s="26">
        <v>843</v>
      </c>
      <c r="C23" s="27">
        <f t="shared" si="2"/>
        <v>10.876015997935751</v>
      </c>
      <c r="D23" s="28"/>
      <c r="E23" s="32">
        <v>39975676</v>
      </c>
      <c r="F23" s="27">
        <f t="shared" si="3"/>
        <v>4.5772688547486045</v>
      </c>
      <c r="G23" s="30"/>
      <c r="H23" s="81">
        <v>47094.86</v>
      </c>
    </row>
    <row r="24" spans="1:8" ht="19.5" customHeight="1" x14ac:dyDescent="0.25">
      <c r="A24" s="25" t="s">
        <v>68</v>
      </c>
      <c r="B24" s="26">
        <v>475</v>
      </c>
      <c r="C24" s="27">
        <f t="shared" si="2"/>
        <v>6.128241517223584</v>
      </c>
      <c r="D24" s="28"/>
      <c r="E24" s="32">
        <v>31745282</v>
      </c>
      <c r="F24" s="27">
        <f t="shared" si="3"/>
        <v>3.6348776336843303</v>
      </c>
      <c r="G24" s="30"/>
      <c r="H24" s="81">
        <v>66572.759999999995</v>
      </c>
    </row>
    <row r="25" spans="1:8" ht="19.5" customHeight="1" x14ac:dyDescent="0.25">
      <c r="A25" s="25" t="s">
        <v>54</v>
      </c>
      <c r="B25" s="26">
        <v>535</v>
      </c>
      <c r="C25" s="27">
        <f t="shared" si="2"/>
        <v>6.9023351825570902</v>
      </c>
      <c r="D25" s="28"/>
      <c r="E25" s="32">
        <v>50577006</v>
      </c>
      <c r="F25" s="27">
        <f t="shared" si="3"/>
        <v>5.7911354477215919</v>
      </c>
      <c r="G25" s="30"/>
      <c r="H25" s="81">
        <v>93458.64</v>
      </c>
    </row>
    <row r="26" spans="1:8" ht="19.5" customHeight="1" x14ac:dyDescent="0.25">
      <c r="A26" s="25" t="s">
        <v>55</v>
      </c>
      <c r="B26" s="26">
        <v>285</v>
      </c>
      <c r="C26" s="27">
        <f t="shared" si="2"/>
        <v>3.6769449103341505</v>
      </c>
      <c r="D26" s="28"/>
      <c r="E26" s="32">
        <v>37970506</v>
      </c>
      <c r="F26" s="27">
        <f t="shared" si="3"/>
        <v>4.3476741834921073</v>
      </c>
      <c r="G26" s="30"/>
      <c r="H26" s="81">
        <v>131775.24</v>
      </c>
    </row>
    <row r="27" spans="1:8" ht="19.5" customHeight="1" x14ac:dyDescent="0.25">
      <c r="A27" s="25" t="s">
        <v>56</v>
      </c>
      <c r="B27" s="26">
        <v>183</v>
      </c>
      <c r="C27" s="27">
        <f t="shared" si="2"/>
        <v>2.3609856792671913</v>
      </c>
      <c r="D27" s="28"/>
      <c r="E27" s="32">
        <v>32041931</v>
      </c>
      <c r="F27" s="27">
        <f t="shared" si="3"/>
        <v>3.6688443445535182</v>
      </c>
      <c r="G27" s="30"/>
      <c r="H27" s="81">
        <v>176554.79</v>
      </c>
    </row>
    <row r="28" spans="1:8" ht="19.5" customHeight="1" x14ac:dyDescent="0.25">
      <c r="A28" s="25" t="s">
        <v>58</v>
      </c>
      <c r="B28" s="26">
        <v>364</v>
      </c>
      <c r="C28" s="27">
        <f t="shared" si="2"/>
        <v>4.6961682363565993</v>
      </c>
      <c r="D28" s="28"/>
      <c r="E28" s="32">
        <v>100190939</v>
      </c>
      <c r="F28" s="27">
        <f t="shared" si="3"/>
        <v>11.471997737141887</v>
      </c>
      <c r="G28" s="30"/>
      <c r="H28" s="81">
        <v>263194.65999999997</v>
      </c>
    </row>
    <row r="29" spans="1:8" ht="19.5" customHeight="1" x14ac:dyDescent="0.25">
      <c r="A29" s="25" t="s">
        <v>70</v>
      </c>
      <c r="B29" s="26">
        <v>435</v>
      </c>
      <c r="C29" s="27">
        <f t="shared" si="2"/>
        <v>5.6121790736679138</v>
      </c>
      <c r="D29" s="28"/>
      <c r="E29" s="32">
        <v>507623377</v>
      </c>
      <c r="F29" s="27">
        <f t="shared" si="3"/>
        <v>58.123561775025614</v>
      </c>
      <c r="G29" s="30"/>
      <c r="H29" s="81">
        <v>727718.39</v>
      </c>
    </row>
    <row r="30" spans="1:8" ht="18" customHeight="1" x14ac:dyDescent="0.25">
      <c r="A30" s="25"/>
      <c r="B30" s="26"/>
      <c r="C30" s="28"/>
      <c r="D30" s="28"/>
      <c r="E30" s="71"/>
      <c r="F30" s="28"/>
      <c r="G30" s="30"/>
      <c r="H30" s="178"/>
    </row>
    <row r="31" spans="1:8" x14ac:dyDescent="0.25">
      <c r="A31" s="72" t="s">
        <v>0</v>
      </c>
      <c r="B31" s="73">
        <f>SUM(B10:B29)</f>
        <v>7751</v>
      </c>
      <c r="C31" s="74">
        <f>SUM(C10:C29)</f>
        <v>100.00000000000001</v>
      </c>
      <c r="D31" s="75" t="s">
        <v>11</v>
      </c>
      <c r="E31" s="76">
        <f>SUM(E10:E29)</f>
        <v>873352151</v>
      </c>
      <c r="F31" s="74">
        <f>SUM(F10:F29)</f>
        <v>100</v>
      </c>
      <c r="G31" s="77" t="s">
        <v>11</v>
      </c>
      <c r="H31" s="217">
        <v>29670.07</v>
      </c>
    </row>
    <row r="32" spans="1:8" x14ac:dyDescent="0.25">
      <c r="A32" s="18"/>
      <c r="B32" s="19"/>
      <c r="C32" s="20"/>
      <c r="D32" s="21"/>
      <c r="E32" s="22"/>
      <c r="F32" s="20"/>
      <c r="G32" s="23"/>
      <c r="H32" s="23"/>
    </row>
    <row r="33" spans="1:8" ht="12" customHeight="1" x14ac:dyDescent="0.25">
      <c r="A33" s="70" t="s">
        <v>191</v>
      </c>
      <c r="B33" s="1"/>
      <c r="C33" s="2"/>
      <c r="D33" s="2"/>
      <c r="E33" s="3"/>
      <c r="F33" s="2"/>
    </row>
    <row r="34" spans="1:8" ht="24.75" customHeight="1" x14ac:dyDescent="0.25">
      <c r="A34" s="255" t="s">
        <v>187</v>
      </c>
      <c r="B34" s="255"/>
      <c r="C34" s="255"/>
      <c r="D34" s="255"/>
      <c r="E34" s="255"/>
      <c r="F34" s="255"/>
      <c r="G34" s="255"/>
      <c r="H34" s="255"/>
    </row>
    <row r="35" spans="1:8" ht="12" customHeight="1" x14ac:dyDescent="0.25">
      <c r="A35" s="83"/>
      <c r="B35" s="179"/>
      <c r="C35" s="179"/>
      <c r="D35" s="179"/>
      <c r="E35" s="179"/>
      <c r="F35" s="179"/>
      <c r="G35" s="179"/>
      <c r="H35" s="179"/>
    </row>
    <row r="36" spans="1:8" ht="12" customHeight="1" x14ac:dyDescent="0.25">
      <c r="A36" s="70"/>
    </row>
  </sheetData>
  <mergeCells count="7">
    <mergeCell ref="H7:H8"/>
    <mergeCell ref="A6:H6"/>
    <mergeCell ref="A5:H5"/>
    <mergeCell ref="A34:H34"/>
    <mergeCell ref="A1:H1"/>
    <mergeCell ref="A2:H2"/>
    <mergeCell ref="A4:H4"/>
  </mergeCells>
  <pageMargins left="0.7" right="0.7" top="0.75" bottom="0.75" header="0.3" footer="0.3"/>
  <pageSetup scale="91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CCFF"/>
    <pageSetUpPr fitToPage="1"/>
  </sheetPr>
  <dimension ref="A1:K24"/>
  <sheetViews>
    <sheetView showGridLines="0" zoomScaleNormal="100" workbookViewId="0">
      <selection sqref="A1:K1"/>
    </sheetView>
  </sheetViews>
  <sheetFormatPr defaultRowHeight="12.75" x14ac:dyDescent="0.2"/>
  <cols>
    <col min="1" max="1" width="25.85546875" style="137" customWidth="1"/>
    <col min="2" max="2" width="12.7109375" style="113" customWidth="1"/>
    <col min="3" max="3" width="10.28515625" style="113" customWidth="1"/>
    <col min="4" max="4" width="2.5703125" style="113" customWidth="1"/>
    <col min="5" max="5" width="12.7109375" style="113" customWidth="1"/>
    <col min="6" max="6" width="10.42578125" style="113" customWidth="1"/>
    <col min="7" max="7" width="2.5703125" style="113" customWidth="1"/>
    <col min="8" max="8" width="15.7109375" style="113" customWidth="1"/>
    <col min="9" max="9" width="8.7109375" style="113" customWidth="1"/>
    <col min="10" max="10" width="2.5703125" style="113" customWidth="1"/>
    <col min="11" max="11" width="15.7109375" style="113" customWidth="1"/>
    <col min="12" max="16384" width="9.140625" style="113"/>
  </cols>
  <sheetData>
    <row r="1" spans="1:11" ht="18" x14ac:dyDescent="0.25">
      <c r="A1" s="254" t="s">
        <v>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1" ht="18" x14ac:dyDescent="0.25">
      <c r="A2" s="254" t="s">
        <v>193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</row>
    <row r="3" spans="1:11" ht="15" x14ac:dyDescent="0.25">
      <c r="A3" s="5"/>
      <c r="B3" s="5"/>
      <c r="C3" s="5"/>
      <c r="D3" s="5"/>
      <c r="E3" s="5"/>
      <c r="F3" s="5"/>
      <c r="G3"/>
      <c r="H3"/>
    </row>
    <row r="4" spans="1:11" ht="18" x14ac:dyDescent="0.25">
      <c r="A4" s="254" t="s">
        <v>69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</row>
    <row r="5" spans="1:11" ht="18" x14ac:dyDescent="0.25">
      <c r="A5" s="254" t="s">
        <v>99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</row>
    <row r="6" spans="1:11" ht="18" x14ac:dyDescent="0.25">
      <c r="A6" s="254" t="s">
        <v>98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</row>
    <row r="7" spans="1:11" ht="18" x14ac:dyDescent="0.25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</row>
    <row r="8" spans="1:11" ht="28.5" customHeight="1" x14ac:dyDescent="0.25">
      <c r="A8" s="98"/>
      <c r="B8" s="17"/>
      <c r="C8" s="163" t="s">
        <v>39</v>
      </c>
      <c r="D8" s="164"/>
      <c r="E8" s="17"/>
      <c r="F8" s="163" t="s">
        <v>39</v>
      </c>
      <c r="G8" s="164"/>
      <c r="H8" s="161" t="s">
        <v>138</v>
      </c>
      <c r="I8" s="163" t="s">
        <v>39</v>
      </c>
      <c r="J8" s="164"/>
      <c r="K8" s="256" t="s">
        <v>109</v>
      </c>
    </row>
    <row r="9" spans="1:11" ht="15" customHeight="1" x14ac:dyDescent="0.25">
      <c r="A9" s="72" t="s">
        <v>180</v>
      </c>
      <c r="B9" s="6" t="s">
        <v>60</v>
      </c>
      <c r="C9" s="7" t="s">
        <v>9</v>
      </c>
      <c r="D9" s="67"/>
      <c r="E9" s="6" t="s">
        <v>62</v>
      </c>
      <c r="F9" s="7" t="s">
        <v>9</v>
      </c>
      <c r="G9" s="67"/>
      <c r="H9" s="6" t="s">
        <v>134</v>
      </c>
      <c r="I9" s="7" t="s">
        <v>9</v>
      </c>
      <c r="J9" s="7"/>
      <c r="K9" s="257"/>
    </row>
    <row r="10" spans="1:11" ht="15" x14ac:dyDescent="0.25">
      <c r="A10" s="25"/>
      <c r="E10" s="102"/>
      <c r="F10" s="108"/>
      <c r="G10" s="103"/>
      <c r="H10" s="108"/>
      <c r="I10" s="108"/>
      <c r="J10" s="103"/>
      <c r="K10" s="120"/>
    </row>
    <row r="11" spans="1:11" ht="19.5" customHeight="1" x14ac:dyDescent="0.25">
      <c r="A11" s="25" t="s">
        <v>91</v>
      </c>
      <c r="B11" s="105">
        <v>23</v>
      </c>
      <c r="C11" s="121">
        <f t="shared" ref="C11:C20" si="0">(B11/B$22)*100</f>
        <v>2.1355617455896008</v>
      </c>
      <c r="D11" s="122" t="s">
        <v>11</v>
      </c>
      <c r="E11" s="105">
        <v>47</v>
      </c>
      <c r="F11" s="121">
        <f t="shared" ref="F11:F20" si="1">(E11/E$22)*100</f>
        <v>1.0072867552507501</v>
      </c>
      <c r="G11" s="134" t="s">
        <v>11</v>
      </c>
      <c r="H11" s="209">
        <v>245427</v>
      </c>
      <c r="I11" s="121">
        <f t="shared" ref="I11:I20" si="2">(H11/H$22)*100</f>
        <v>5.4786977166311153E-2</v>
      </c>
      <c r="J11" s="123" t="s">
        <v>11</v>
      </c>
      <c r="K11" s="128">
        <v>11777.89</v>
      </c>
    </row>
    <row r="12" spans="1:11" ht="19.5" customHeight="1" x14ac:dyDescent="0.25">
      <c r="A12" s="25" t="s">
        <v>92</v>
      </c>
      <c r="B12" s="105">
        <v>19</v>
      </c>
      <c r="C12" s="121">
        <f t="shared" si="0"/>
        <v>1.7641597028783658</v>
      </c>
      <c r="D12" s="122"/>
      <c r="E12" s="105">
        <v>39</v>
      </c>
      <c r="F12" s="121">
        <f t="shared" si="1"/>
        <v>0.83583369052721812</v>
      </c>
      <c r="G12" s="134"/>
      <c r="H12" s="210">
        <v>299230</v>
      </c>
      <c r="I12" s="121">
        <f t="shared" si="2"/>
        <v>6.679748836711237E-2</v>
      </c>
      <c r="J12" s="123"/>
      <c r="K12" s="211">
        <v>16466.330000000002</v>
      </c>
    </row>
    <row r="13" spans="1:11" ht="19.5" customHeight="1" x14ac:dyDescent="0.25">
      <c r="A13" s="25" t="s">
        <v>93</v>
      </c>
      <c r="B13" s="105">
        <v>16</v>
      </c>
      <c r="C13" s="121">
        <f t="shared" si="0"/>
        <v>1.4856081708449396</v>
      </c>
      <c r="D13" s="122"/>
      <c r="E13" s="105">
        <v>36</v>
      </c>
      <c r="F13" s="121">
        <f t="shared" si="1"/>
        <v>0.77153879125589375</v>
      </c>
      <c r="G13" s="134"/>
      <c r="H13" s="210">
        <v>240183</v>
      </c>
      <c r="I13" s="121">
        <f t="shared" si="2"/>
        <v>5.3616352466257226E-2</v>
      </c>
      <c r="J13" s="123"/>
      <c r="K13" s="211">
        <v>17468.830000000002</v>
      </c>
    </row>
    <row r="14" spans="1:11" ht="19.5" customHeight="1" x14ac:dyDescent="0.25">
      <c r="A14" s="25" t="s">
        <v>59</v>
      </c>
      <c r="B14" s="105">
        <v>32</v>
      </c>
      <c r="C14" s="121">
        <f t="shared" si="0"/>
        <v>2.9712163416898791</v>
      </c>
      <c r="D14" s="122"/>
      <c r="E14" s="105">
        <v>68</v>
      </c>
      <c r="F14" s="121">
        <f t="shared" si="1"/>
        <v>1.4573510501500215</v>
      </c>
      <c r="G14" s="134"/>
      <c r="H14" s="210">
        <v>554736</v>
      </c>
      <c r="I14" s="121">
        <f t="shared" si="2"/>
        <v>0.12383441335032733</v>
      </c>
      <c r="J14" s="123"/>
      <c r="K14" s="211">
        <v>22701.78</v>
      </c>
    </row>
    <row r="15" spans="1:11" ht="19.5" customHeight="1" x14ac:dyDescent="0.25">
      <c r="A15" s="25" t="s">
        <v>51</v>
      </c>
      <c r="B15" s="105">
        <v>23</v>
      </c>
      <c r="C15" s="121">
        <f t="shared" si="0"/>
        <v>2.1355617455896008</v>
      </c>
      <c r="D15" s="122"/>
      <c r="E15" s="105">
        <v>46</v>
      </c>
      <c r="F15" s="121">
        <f t="shared" si="1"/>
        <v>0.98585512216030868</v>
      </c>
      <c r="G15" s="134"/>
      <c r="H15" s="210">
        <v>569358</v>
      </c>
      <c r="I15" s="121">
        <f t="shared" si="2"/>
        <v>0.12709850075768594</v>
      </c>
      <c r="J15" s="123"/>
      <c r="K15" s="211">
        <v>28595.35</v>
      </c>
    </row>
    <row r="16" spans="1:11" ht="19.5" customHeight="1" x14ac:dyDescent="0.25">
      <c r="A16" s="25" t="s">
        <v>94</v>
      </c>
      <c r="B16" s="105">
        <v>57</v>
      </c>
      <c r="C16" s="121">
        <f t="shared" si="0"/>
        <v>5.2924791086350975</v>
      </c>
      <c r="D16" s="122"/>
      <c r="E16" s="105">
        <v>122</v>
      </c>
      <c r="F16" s="121">
        <f t="shared" si="1"/>
        <v>2.6146592370338619</v>
      </c>
      <c r="G16" s="134"/>
      <c r="H16" s="210">
        <v>1748433</v>
      </c>
      <c r="I16" s="121">
        <f t="shared" si="2"/>
        <v>0.39030489248462846</v>
      </c>
      <c r="J16" s="123"/>
      <c r="K16" s="211">
        <v>32791.72</v>
      </c>
    </row>
    <row r="17" spans="1:11" ht="19.5" customHeight="1" x14ac:dyDescent="0.25">
      <c r="A17" s="25" t="s">
        <v>67</v>
      </c>
      <c r="B17" s="111">
        <v>144</v>
      </c>
      <c r="C17" s="121">
        <f t="shared" si="0"/>
        <v>13.370473537604457</v>
      </c>
      <c r="D17" s="122"/>
      <c r="E17" s="111">
        <v>340</v>
      </c>
      <c r="F17" s="121">
        <f t="shared" si="1"/>
        <v>7.2867552507501072</v>
      </c>
      <c r="G17" s="134"/>
      <c r="H17" s="210">
        <v>6513031</v>
      </c>
      <c r="I17" s="121">
        <f t="shared" si="2"/>
        <v>1.4539120825356491</v>
      </c>
      <c r="J17" s="123"/>
      <c r="K17" s="211">
        <v>46289.52</v>
      </c>
    </row>
    <row r="18" spans="1:11" ht="19.5" customHeight="1" x14ac:dyDescent="0.25">
      <c r="A18" s="25" t="s">
        <v>68</v>
      </c>
      <c r="B18" s="105">
        <v>83</v>
      </c>
      <c r="C18" s="121">
        <f t="shared" si="0"/>
        <v>7.7065923862581247</v>
      </c>
      <c r="D18" s="122"/>
      <c r="E18" s="105">
        <v>215</v>
      </c>
      <c r="F18" s="121">
        <f t="shared" si="1"/>
        <v>4.6078011144449205</v>
      </c>
      <c r="G18" s="134"/>
      <c r="H18" s="210">
        <v>5471088</v>
      </c>
      <c r="I18" s="121">
        <f t="shared" si="2"/>
        <v>1.2213178392388735</v>
      </c>
      <c r="J18" s="123"/>
      <c r="K18" s="211">
        <v>67400.97</v>
      </c>
    </row>
    <row r="19" spans="1:11" ht="19.5" customHeight="1" x14ac:dyDescent="0.25">
      <c r="A19" s="25" t="s">
        <v>95</v>
      </c>
      <c r="B19" s="111">
        <v>215</v>
      </c>
      <c r="C19" s="121">
        <f t="shared" si="0"/>
        <v>19.962859795728878</v>
      </c>
      <c r="D19" s="122"/>
      <c r="E19" s="111">
        <v>619</v>
      </c>
      <c r="F19" s="121">
        <f t="shared" si="1"/>
        <v>13.266180882983283</v>
      </c>
      <c r="G19" s="134"/>
      <c r="H19" s="210">
        <v>23494040</v>
      </c>
      <c r="I19" s="121">
        <f t="shared" si="2"/>
        <v>5.2446040289959983</v>
      </c>
      <c r="J19" s="123"/>
      <c r="K19" s="211">
        <v>105672.65</v>
      </c>
    </row>
    <row r="20" spans="1:11" ht="19.5" customHeight="1" x14ac:dyDescent="0.25">
      <c r="A20" s="25" t="s">
        <v>163</v>
      </c>
      <c r="B20" s="105">
        <v>465</v>
      </c>
      <c r="C20" s="121">
        <f t="shared" si="0"/>
        <v>43.175487465181057</v>
      </c>
      <c r="D20" s="122"/>
      <c r="E20" s="105">
        <v>3134</v>
      </c>
      <c r="F20" s="121">
        <f t="shared" si="1"/>
        <v>67.166738105443642</v>
      </c>
      <c r="G20" s="134"/>
      <c r="H20" s="210">
        <v>408830419</v>
      </c>
      <c r="I20" s="121">
        <f t="shared" si="2"/>
        <v>91.263727424637153</v>
      </c>
      <c r="J20" s="123"/>
      <c r="K20" s="211">
        <v>458091.29</v>
      </c>
    </row>
    <row r="21" spans="1:11" ht="15" x14ac:dyDescent="0.25">
      <c r="A21" s="25"/>
      <c r="B21" s="111"/>
      <c r="C21" s="125"/>
      <c r="D21" s="125"/>
      <c r="E21" s="111"/>
      <c r="F21" s="125"/>
      <c r="G21" s="135"/>
      <c r="H21" s="127"/>
      <c r="I21" s="125"/>
      <c r="J21" s="126"/>
      <c r="K21" s="139"/>
    </row>
    <row r="22" spans="1:11" ht="15" x14ac:dyDescent="0.25">
      <c r="A22" s="72" t="s">
        <v>0</v>
      </c>
      <c r="B22" s="129">
        <f>SUM(B11:B20)</f>
        <v>1077</v>
      </c>
      <c r="C22" s="130">
        <f>SUM(C11:C20)</f>
        <v>100</v>
      </c>
      <c r="D22" s="131" t="s">
        <v>11</v>
      </c>
      <c r="E22" s="129">
        <f>SUM(E11:E20)</f>
        <v>4666</v>
      </c>
      <c r="F22" s="130">
        <f>SUM(F11:F20)</f>
        <v>100</v>
      </c>
      <c r="G22" s="136" t="s">
        <v>11</v>
      </c>
      <c r="H22" s="133">
        <f>SUM(H11:H20)</f>
        <v>447965945</v>
      </c>
      <c r="I22" s="130">
        <f>SUM(I11:I20)</f>
        <v>100</v>
      </c>
      <c r="J22" s="132" t="s">
        <v>11</v>
      </c>
      <c r="K22" s="140">
        <v>119349.55</v>
      </c>
    </row>
    <row r="24" spans="1:11" x14ac:dyDescent="0.2">
      <c r="A24" s="215" t="s">
        <v>191</v>
      </c>
    </row>
  </sheetData>
  <mergeCells count="6">
    <mergeCell ref="A5:K5"/>
    <mergeCell ref="A6:K6"/>
    <mergeCell ref="K8:K9"/>
    <mergeCell ref="A1:K1"/>
    <mergeCell ref="A2:K2"/>
    <mergeCell ref="A4:K4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CCFF"/>
    <pageSetUpPr fitToPage="1"/>
  </sheetPr>
  <dimension ref="A1:L60"/>
  <sheetViews>
    <sheetView showGridLines="0" zoomScaleNormal="100" workbookViewId="0">
      <selection sqref="A1:H1"/>
    </sheetView>
  </sheetViews>
  <sheetFormatPr defaultRowHeight="15" x14ac:dyDescent="0.25"/>
  <cols>
    <col min="1" max="1" width="37.85546875" customWidth="1"/>
    <col min="2" max="2" width="14.140625" customWidth="1"/>
    <col min="3" max="3" width="7.42578125" customWidth="1"/>
    <col min="4" max="4" width="2.28515625" customWidth="1"/>
    <col min="5" max="5" width="14.5703125" customWidth="1"/>
    <col min="6" max="6" width="10.140625" customWidth="1"/>
    <col min="7" max="7" width="2.28515625" customWidth="1"/>
    <col min="8" max="8" width="14.85546875" customWidth="1"/>
  </cols>
  <sheetData>
    <row r="1" spans="1:12" ht="18" x14ac:dyDescent="0.25">
      <c r="A1" s="254" t="s">
        <v>8</v>
      </c>
      <c r="B1" s="254"/>
      <c r="C1" s="254"/>
      <c r="D1" s="254"/>
      <c r="E1" s="254"/>
      <c r="F1" s="254"/>
      <c r="G1" s="254"/>
      <c r="H1" s="254"/>
    </row>
    <row r="2" spans="1:12" ht="18" x14ac:dyDescent="0.25">
      <c r="A2" s="254" t="s">
        <v>193</v>
      </c>
      <c r="B2" s="254"/>
      <c r="C2" s="254"/>
      <c r="D2" s="254"/>
      <c r="E2" s="254"/>
      <c r="F2" s="254"/>
      <c r="G2" s="254"/>
      <c r="H2" s="254"/>
    </row>
    <row r="3" spans="1:12" x14ac:dyDescent="0.25">
      <c r="A3" s="5"/>
      <c r="B3" s="5"/>
      <c r="C3" s="5"/>
      <c r="D3" s="5"/>
      <c r="E3" s="5"/>
      <c r="F3" s="5"/>
    </row>
    <row r="4" spans="1:12" ht="18" x14ac:dyDescent="0.25">
      <c r="A4" s="254" t="s">
        <v>78</v>
      </c>
      <c r="B4" s="254"/>
      <c r="C4" s="254"/>
      <c r="D4" s="254"/>
      <c r="E4" s="254"/>
      <c r="F4" s="254"/>
      <c r="G4" s="254"/>
      <c r="H4" s="254"/>
    </row>
    <row r="5" spans="1:12" ht="18" x14ac:dyDescent="0.25">
      <c r="A5" s="254" t="s">
        <v>61</v>
      </c>
      <c r="B5" s="254"/>
      <c r="C5" s="254"/>
      <c r="D5" s="254"/>
      <c r="E5" s="254"/>
      <c r="F5" s="254"/>
      <c r="G5" s="254"/>
      <c r="H5" s="254"/>
    </row>
    <row r="6" spans="1:12" ht="15.75" x14ac:dyDescent="0.25">
      <c r="A6" s="251"/>
      <c r="B6" s="251"/>
      <c r="C6" s="251"/>
      <c r="D6" s="251"/>
      <c r="E6" s="251"/>
      <c r="F6" s="251"/>
      <c r="G6" s="251"/>
      <c r="H6" s="251"/>
    </row>
    <row r="7" spans="1:12" ht="32.25" customHeight="1" x14ac:dyDescent="0.25">
      <c r="A7" s="8"/>
      <c r="B7" s="17"/>
      <c r="C7" s="163" t="s">
        <v>39</v>
      </c>
      <c r="D7" s="164"/>
      <c r="E7" s="161" t="s">
        <v>10</v>
      </c>
      <c r="F7" s="163" t="s">
        <v>39</v>
      </c>
      <c r="G7" s="13"/>
      <c r="H7" s="252" t="s">
        <v>109</v>
      </c>
    </row>
    <row r="8" spans="1:12" ht="15" customHeight="1" x14ac:dyDescent="0.25">
      <c r="A8" s="165" t="s">
        <v>63</v>
      </c>
      <c r="B8" s="6" t="s">
        <v>60</v>
      </c>
      <c r="C8" s="7" t="s">
        <v>9</v>
      </c>
      <c r="D8" s="67"/>
      <c r="E8" s="162" t="s">
        <v>64</v>
      </c>
      <c r="F8" s="7" t="s">
        <v>9</v>
      </c>
      <c r="G8" s="66"/>
      <c r="H8" s="253"/>
    </row>
    <row r="9" spans="1:12" ht="15.75" customHeight="1" x14ac:dyDescent="0.25">
      <c r="A9" s="8"/>
      <c r="B9" s="9"/>
      <c r="C9" s="10"/>
      <c r="D9" s="10"/>
      <c r="E9" s="9"/>
      <c r="F9" s="10"/>
      <c r="G9" s="11"/>
      <c r="H9" s="58"/>
    </row>
    <row r="10" spans="1:12" s="47" customFormat="1" x14ac:dyDescent="0.25">
      <c r="A10" s="34" t="s">
        <v>1</v>
      </c>
      <c r="B10" s="35">
        <f>SUM(B11:B15)</f>
        <v>1558</v>
      </c>
      <c r="C10" s="36">
        <f t="shared" ref="C10:C15" si="0">(B10/B$57)*100</f>
        <v>20.100632176493356</v>
      </c>
      <c r="D10" s="36" t="s">
        <v>11</v>
      </c>
      <c r="E10" s="37">
        <f>SUM(E11:E15)</f>
        <v>234359326</v>
      </c>
      <c r="F10" s="36">
        <f>(E10/E$57)*100</f>
        <v>26.834459035409903</v>
      </c>
      <c r="G10" s="36" t="s">
        <v>11</v>
      </c>
      <c r="H10" s="63">
        <v>38793.11</v>
      </c>
    </row>
    <row r="11" spans="1:12" s="47" customFormat="1" x14ac:dyDescent="0.25">
      <c r="A11" s="39" t="s">
        <v>186</v>
      </c>
      <c r="B11" s="40">
        <v>151</v>
      </c>
      <c r="C11" s="41">
        <f t="shared" si="0"/>
        <v>1.9481357244226549</v>
      </c>
      <c r="D11" s="41"/>
      <c r="E11" s="42">
        <v>70305251</v>
      </c>
      <c r="F11" s="41">
        <v>8.6006404415498388</v>
      </c>
      <c r="G11" s="43"/>
      <c r="H11" s="60">
        <v>76263.53</v>
      </c>
    </row>
    <row r="12" spans="1:12" s="47" customFormat="1" ht="16.5" x14ac:dyDescent="0.25">
      <c r="A12" s="248" t="s">
        <v>202</v>
      </c>
      <c r="B12" s="40">
        <v>64</v>
      </c>
      <c r="C12" s="41">
        <f t="shared" si="0"/>
        <v>0.82569990968907236</v>
      </c>
      <c r="D12" s="41"/>
      <c r="E12" s="42">
        <v>9781950</v>
      </c>
      <c r="F12" s="41">
        <v>0.69206173512798597</v>
      </c>
      <c r="G12" s="43"/>
      <c r="H12" s="60">
        <v>34439.339999999997</v>
      </c>
    </row>
    <row r="13" spans="1:12" s="47" customFormat="1" x14ac:dyDescent="0.25">
      <c r="A13" s="39" t="s">
        <v>12</v>
      </c>
      <c r="B13" s="40">
        <v>45</v>
      </c>
      <c r="C13" s="41">
        <f t="shared" si="0"/>
        <v>0.58057024900012899</v>
      </c>
      <c r="D13" s="41"/>
      <c r="E13" s="42">
        <v>2440663</v>
      </c>
      <c r="F13" s="41">
        <v>0.30467599735490586</v>
      </c>
      <c r="G13" s="43"/>
      <c r="H13" s="60">
        <v>26983.360000000001</v>
      </c>
      <c r="I13"/>
      <c r="J13"/>
      <c r="K13"/>
      <c r="L13"/>
    </row>
    <row r="14" spans="1:12" s="47" customFormat="1" x14ac:dyDescent="0.25">
      <c r="A14" s="39" t="s">
        <v>13</v>
      </c>
      <c r="B14" s="40">
        <v>137</v>
      </c>
      <c r="C14" s="41">
        <f t="shared" si="0"/>
        <v>1.7675138691781704</v>
      </c>
      <c r="D14" s="41"/>
      <c r="E14" s="42">
        <v>17818445</v>
      </c>
      <c r="F14" s="41">
        <v>2.2118867187580906</v>
      </c>
      <c r="G14" s="43"/>
      <c r="H14" s="60">
        <v>53538.16</v>
      </c>
      <c r="I14"/>
      <c r="J14"/>
      <c r="K14"/>
      <c r="L14"/>
    </row>
    <row r="15" spans="1:12" s="47" customFormat="1" ht="14.45" customHeight="1" x14ac:dyDescent="0.25">
      <c r="A15" s="39" t="s">
        <v>14</v>
      </c>
      <c r="B15" s="40">
        <v>1161</v>
      </c>
      <c r="C15" s="41">
        <f t="shared" si="0"/>
        <v>14.978712424203328</v>
      </c>
      <c r="D15" s="41"/>
      <c r="E15" s="42">
        <v>134013017</v>
      </c>
      <c r="F15" s="41">
        <v>15.457285338741169</v>
      </c>
      <c r="G15" s="43"/>
      <c r="H15" s="60">
        <v>36000.230000000003</v>
      </c>
      <c r="I15"/>
      <c r="J15"/>
      <c r="K15"/>
      <c r="L15"/>
    </row>
    <row r="16" spans="1:12" s="47" customFormat="1" x14ac:dyDescent="0.25">
      <c r="A16" s="34"/>
      <c r="B16" s="40"/>
      <c r="C16" s="41"/>
      <c r="D16" s="41"/>
      <c r="E16" s="42"/>
      <c r="F16" s="44"/>
      <c r="G16" s="43"/>
      <c r="H16" s="61"/>
      <c r="I16"/>
      <c r="J16"/>
      <c r="K16"/>
      <c r="L16"/>
    </row>
    <row r="17" spans="1:12" s="47" customFormat="1" x14ac:dyDescent="0.25">
      <c r="A17" s="34" t="s">
        <v>2</v>
      </c>
      <c r="B17" s="35">
        <v>324</v>
      </c>
      <c r="C17" s="36">
        <f>(B17/B$57)*100</f>
        <v>4.1801057928009291</v>
      </c>
      <c r="D17" s="36"/>
      <c r="E17" s="45">
        <v>41286572</v>
      </c>
      <c r="F17" s="36">
        <f>(E17/E$57)*100</f>
        <v>4.7273681997468344</v>
      </c>
      <c r="G17" s="43"/>
      <c r="H17" s="62">
        <v>32998.050000000003</v>
      </c>
      <c r="I17"/>
      <c r="J17"/>
      <c r="K17"/>
      <c r="L17"/>
    </row>
    <row r="18" spans="1:12" s="47" customFormat="1" x14ac:dyDescent="0.25">
      <c r="A18" s="34"/>
      <c r="B18" s="46"/>
      <c r="C18" s="41"/>
      <c r="D18" s="41"/>
      <c r="E18" s="42"/>
      <c r="F18" s="44"/>
      <c r="G18" s="43"/>
      <c r="H18" s="61"/>
      <c r="I18"/>
      <c r="J18"/>
      <c r="K18"/>
      <c r="L18"/>
    </row>
    <row r="19" spans="1:12" s="47" customFormat="1" x14ac:dyDescent="0.25">
      <c r="A19" s="34" t="s">
        <v>3</v>
      </c>
      <c r="B19" s="35">
        <f>SUM(B20:B33)</f>
        <v>3517</v>
      </c>
      <c r="C19" s="36">
        <f t="shared" ref="C19:C33" si="1">(B19/B$57)*100</f>
        <v>45.374790349632306</v>
      </c>
      <c r="D19" s="36"/>
      <c r="E19" s="45">
        <f>SUM(E20:E33)</f>
        <v>279872730</v>
      </c>
      <c r="F19" s="36">
        <f t="shared" ref="F19:F33" si="2">(E19/E$57)*100</f>
        <v>32.045805202193392</v>
      </c>
      <c r="G19" s="43"/>
      <c r="H19" s="62">
        <v>25984.65</v>
      </c>
      <c r="I19"/>
      <c r="J19"/>
      <c r="K19"/>
      <c r="L19"/>
    </row>
    <row r="20" spans="1:12" s="47" customFormat="1" ht="14.45" customHeight="1" x14ac:dyDescent="0.25">
      <c r="A20" s="39" t="s">
        <v>15</v>
      </c>
      <c r="B20" s="55">
        <v>558</v>
      </c>
      <c r="C20" s="41">
        <f t="shared" si="1"/>
        <v>7.1990710876015997</v>
      </c>
      <c r="D20" s="146"/>
      <c r="E20" s="42">
        <v>92006685</v>
      </c>
      <c r="F20" s="41">
        <f t="shared" si="2"/>
        <v>10.534889572162205</v>
      </c>
      <c r="G20" s="43"/>
      <c r="H20" s="60">
        <v>37786.74</v>
      </c>
      <c r="I20"/>
      <c r="J20"/>
      <c r="K20"/>
      <c r="L20"/>
    </row>
    <row r="21" spans="1:12" s="47" customFormat="1" ht="14.45" customHeight="1" x14ac:dyDescent="0.25">
      <c r="A21" s="39" t="s">
        <v>16</v>
      </c>
      <c r="B21" s="55">
        <v>96</v>
      </c>
      <c r="C21" s="41">
        <f t="shared" si="1"/>
        <v>1.2385498645336086</v>
      </c>
      <c r="D21" s="146"/>
      <c r="E21" s="42">
        <v>17696147</v>
      </c>
      <c r="F21" s="41">
        <f t="shared" si="2"/>
        <v>2.0262327079575737</v>
      </c>
      <c r="G21" s="43"/>
      <c r="H21" s="60">
        <v>26547.74</v>
      </c>
      <c r="I21"/>
      <c r="J21"/>
      <c r="K21"/>
      <c r="L21"/>
    </row>
    <row r="22" spans="1:12" s="47" customFormat="1" ht="14.45" customHeight="1" x14ac:dyDescent="0.25">
      <c r="A22" s="39" t="s">
        <v>17</v>
      </c>
      <c r="B22" s="55">
        <v>54</v>
      </c>
      <c r="C22" s="41">
        <f t="shared" si="1"/>
        <v>0.69668429880015481</v>
      </c>
      <c r="D22" s="146"/>
      <c r="E22" s="42">
        <v>3441827</v>
      </c>
      <c r="F22" s="41">
        <f t="shared" si="2"/>
        <v>0.394093835371705</v>
      </c>
      <c r="G22" s="43"/>
      <c r="H22" s="60">
        <v>28635.64</v>
      </c>
      <c r="I22"/>
      <c r="J22"/>
      <c r="K22"/>
      <c r="L22"/>
    </row>
    <row r="23" spans="1:12" s="47" customFormat="1" x14ac:dyDescent="0.25">
      <c r="A23" s="39" t="s">
        <v>111</v>
      </c>
      <c r="B23" s="57">
        <v>1210</v>
      </c>
      <c r="C23" s="41">
        <f t="shared" si="1"/>
        <v>15.610888917559024</v>
      </c>
      <c r="D23" s="146"/>
      <c r="E23" s="42">
        <v>94352605</v>
      </c>
      <c r="F23" s="41">
        <f t="shared" si="2"/>
        <v>10.803500577385648</v>
      </c>
      <c r="G23" s="43"/>
      <c r="H23" s="60">
        <v>28805.64</v>
      </c>
      <c r="I23"/>
      <c r="J23"/>
      <c r="K23"/>
      <c r="L23"/>
    </row>
    <row r="24" spans="1:12" x14ac:dyDescent="0.25">
      <c r="A24" s="180" t="s">
        <v>65</v>
      </c>
      <c r="B24" s="57">
        <v>17</v>
      </c>
      <c r="C24" s="197">
        <f t="shared" si="1"/>
        <v>0.21932653851115985</v>
      </c>
      <c r="D24" s="208"/>
      <c r="E24" s="218">
        <v>1312384</v>
      </c>
      <c r="F24" s="197">
        <f t="shared" si="2"/>
        <v>0.15026973872901217</v>
      </c>
      <c r="G24" s="11"/>
      <c r="H24" s="60">
        <v>35880</v>
      </c>
    </row>
    <row r="25" spans="1:12" s="47" customFormat="1" x14ac:dyDescent="0.25">
      <c r="A25" s="39" t="s">
        <v>18</v>
      </c>
      <c r="B25" s="55">
        <v>94</v>
      </c>
      <c r="C25" s="41">
        <f t="shared" si="1"/>
        <v>1.2127467423558251</v>
      </c>
      <c r="D25" s="146"/>
      <c r="E25" s="42">
        <v>6095958</v>
      </c>
      <c r="F25" s="41">
        <f t="shared" si="2"/>
        <v>0.69799541594764303</v>
      </c>
      <c r="G25" s="43"/>
      <c r="H25" s="60">
        <v>39696.79</v>
      </c>
    </row>
    <row r="26" spans="1:12" s="47" customFormat="1" x14ac:dyDescent="0.25">
      <c r="A26" s="39" t="s">
        <v>19</v>
      </c>
      <c r="B26" s="57">
        <v>664</v>
      </c>
      <c r="C26" s="41">
        <f t="shared" si="1"/>
        <v>8.5666365630241259</v>
      </c>
      <c r="D26" s="146"/>
      <c r="E26" s="42">
        <v>17871647</v>
      </c>
      <c r="F26" s="41">
        <f t="shared" si="2"/>
        <v>2.0463276947502669</v>
      </c>
      <c r="G26" s="43"/>
      <c r="H26" s="60">
        <v>8553.8700000000008</v>
      </c>
    </row>
    <row r="27" spans="1:12" s="47" customFormat="1" ht="15.75" customHeight="1" x14ac:dyDescent="0.25">
      <c r="A27" s="39" t="s">
        <v>20</v>
      </c>
      <c r="B27" s="55">
        <v>101</v>
      </c>
      <c r="C27" s="41">
        <f t="shared" si="1"/>
        <v>1.3030576699780674</v>
      </c>
      <c r="D27" s="146"/>
      <c r="E27" s="42">
        <v>10479809</v>
      </c>
      <c r="F27" s="41">
        <f t="shared" si="2"/>
        <v>1.1999522703415695</v>
      </c>
      <c r="G27" s="43"/>
      <c r="H27" s="60">
        <v>39268.04</v>
      </c>
    </row>
    <row r="28" spans="1:12" s="47" customFormat="1" x14ac:dyDescent="0.25">
      <c r="A28" s="39" t="s">
        <v>40</v>
      </c>
      <c r="B28" s="55">
        <v>167</v>
      </c>
      <c r="C28" s="41">
        <f t="shared" si="1"/>
        <v>2.1545607018449231</v>
      </c>
      <c r="D28" s="146"/>
      <c r="E28" s="42">
        <v>10788901</v>
      </c>
      <c r="F28" s="41">
        <f t="shared" si="2"/>
        <v>1.2353437213827494</v>
      </c>
      <c r="G28" s="43"/>
      <c r="H28" s="60">
        <v>29074.58</v>
      </c>
    </row>
    <row r="29" spans="1:12" s="47" customFormat="1" x14ac:dyDescent="0.25">
      <c r="A29" s="39" t="s">
        <v>21</v>
      </c>
      <c r="B29" s="55">
        <v>71</v>
      </c>
      <c r="C29" s="41">
        <f t="shared" si="1"/>
        <v>0.91601083731131461</v>
      </c>
      <c r="D29" s="146"/>
      <c r="E29" s="42">
        <v>4594038</v>
      </c>
      <c r="F29" s="41">
        <f t="shared" si="2"/>
        <v>0.52602354948791941</v>
      </c>
      <c r="G29" s="43"/>
      <c r="H29" s="60">
        <v>33079.300000000003</v>
      </c>
    </row>
    <row r="30" spans="1:12" s="47" customFormat="1" ht="14.45" customHeight="1" x14ac:dyDescent="0.25">
      <c r="A30" s="39" t="s">
        <v>22</v>
      </c>
      <c r="B30" s="55">
        <v>145</v>
      </c>
      <c r="C30" s="41">
        <f t="shared" si="1"/>
        <v>1.8707263578893047</v>
      </c>
      <c r="D30" s="146"/>
      <c r="E30" s="42">
        <v>6636070</v>
      </c>
      <c r="F30" s="41">
        <f t="shared" si="2"/>
        <v>0.75983896869166023</v>
      </c>
      <c r="G30" s="43"/>
      <c r="H30" s="60">
        <v>16104.39</v>
      </c>
    </row>
    <row r="31" spans="1:12" s="47" customFormat="1" x14ac:dyDescent="0.25">
      <c r="A31" s="39" t="s">
        <v>23</v>
      </c>
      <c r="B31" s="55">
        <v>288</v>
      </c>
      <c r="C31" s="41">
        <f t="shared" si="1"/>
        <v>3.7156495936008254</v>
      </c>
      <c r="D31" s="146"/>
      <c r="E31" s="42">
        <v>8380784</v>
      </c>
      <c r="F31" s="41">
        <f t="shared" si="2"/>
        <v>0.95961107574024496</v>
      </c>
      <c r="G31" s="43"/>
      <c r="H31" s="60">
        <v>20198.560000000001</v>
      </c>
    </row>
    <row r="32" spans="1:12" s="47" customFormat="1" x14ac:dyDescent="0.25">
      <c r="A32" s="39" t="s">
        <v>41</v>
      </c>
      <c r="B32" s="55">
        <v>27</v>
      </c>
      <c r="C32" s="41">
        <f t="shared" si="1"/>
        <v>0.34834214940007741</v>
      </c>
      <c r="D32" s="146"/>
      <c r="E32" s="42">
        <v>2283564</v>
      </c>
      <c r="F32" s="41">
        <f t="shared" si="2"/>
        <v>0.26147115908985324</v>
      </c>
      <c r="G32" s="43"/>
      <c r="H32" s="60">
        <v>49775.12</v>
      </c>
      <c r="I32"/>
    </row>
    <row r="33" spans="1:8" s="47" customFormat="1" x14ac:dyDescent="0.25">
      <c r="A33" s="39" t="s">
        <v>42</v>
      </c>
      <c r="B33" s="55">
        <v>25</v>
      </c>
      <c r="C33" s="41">
        <f t="shared" si="1"/>
        <v>0.32253902722229388</v>
      </c>
      <c r="D33" s="146"/>
      <c r="E33" s="42">
        <v>3932311</v>
      </c>
      <c r="F33" s="41">
        <f t="shared" si="2"/>
        <v>0.45025491515533606</v>
      </c>
      <c r="G33" s="43"/>
      <c r="H33" s="60">
        <v>35023.839999999997</v>
      </c>
    </row>
    <row r="34" spans="1:8" s="47" customFormat="1" x14ac:dyDescent="0.25">
      <c r="A34" s="34"/>
      <c r="B34" s="40"/>
      <c r="C34" s="41"/>
      <c r="D34" s="41"/>
      <c r="E34" s="42"/>
      <c r="F34" s="44"/>
      <c r="G34" s="43"/>
      <c r="H34" s="61"/>
    </row>
    <row r="35" spans="1:8" s="47" customFormat="1" x14ac:dyDescent="0.25">
      <c r="A35" s="34" t="s">
        <v>4</v>
      </c>
      <c r="B35" s="35">
        <f>SUM(B36:B39)</f>
        <v>491</v>
      </c>
      <c r="C35" s="36">
        <f>(B35/B$57)*100</f>
        <v>6.3346664946458517</v>
      </c>
      <c r="D35" s="36"/>
      <c r="E35" s="45">
        <f>SUM(E36:E39)</f>
        <v>95882991</v>
      </c>
      <c r="F35" s="36">
        <f>(E35/E$57)*100</f>
        <v>10.978731839253014</v>
      </c>
      <c r="G35" s="43"/>
      <c r="H35" s="62">
        <v>44574.55</v>
      </c>
    </row>
    <row r="36" spans="1:8" s="47" customFormat="1" x14ac:dyDescent="0.25">
      <c r="A36" s="39" t="s">
        <v>24</v>
      </c>
      <c r="B36" s="46">
        <v>113</v>
      </c>
      <c r="C36" s="41">
        <f>(B36/B$57)*100</f>
        <v>1.4578764030447684</v>
      </c>
      <c r="D36" s="41"/>
      <c r="E36" s="42">
        <v>32930016</v>
      </c>
      <c r="F36" s="41">
        <f>(E36/E$57)*100</f>
        <v>3.7705312626961245</v>
      </c>
      <c r="G36" s="43"/>
      <c r="H36" s="60">
        <v>75449.05</v>
      </c>
    </row>
    <row r="37" spans="1:8" s="47" customFormat="1" x14ac:dyDescent="0.25">
      <c r="A37" s="39" t="s">
        <v>25</v>
      </c>
      <c r="B37" s="46">
        <v>179</v>
      </c>
      <c r="C37" s="41">
        <f>(B37/B$57)*100</f>
        <v>2.3093794349116243</v>
      </c>
      <c r="D37" s="41"/>
      <c r="E37" s="42">
        <v>33232685</v>
      </c>
      <c r="F37" s="41">
        <f>(E37/E$57)*100</f>
        <v>3.8051872715710964</v>
      </c>
      <c r="G37" s="43"/>
      <c r="H37" s="60">
        <v>34149.31</v>
      </c>
    </row>
    <row r="38" spans="1:8" s="47" customFormat="1" x14ac:dyDescent="0.25">
      <c r="A38" s="39" t="s">
        <v>26</v>
      </c>
      <c r="B38" s="46">
        <v>80</v>
      </c>
      <c r="C38" s="41">
        <f>(B38/B$57)*100</f>
        <v>1.0321248871113404</v>
      </c>
      <c r="D38" s="41"/>
      <c r="E38" s="42">
        <v>13008659</v>
      </c>
      <c r="F38" s="41">
        <f>(E38/E$57)*100</f>
        <v>1.4895090073826052</v>
      </c>
      <c r="G38" s="43"/>
      <c r="H38" s="60">
        <v>49174.239999999998</v>
      </c>
    </row>
    <row r="39" spans="1:8" s="47" customFormat="1" ht="14.45" customHeight="1" x14ac:dyDescent="0.25">
      <c r="A39" s="39" t="s">
        <v>27</v>
      </c>
      <c r="B39" s="46">
        <v>119</v>
      </c>
      <c r="C39" s="41">
        <f>(B39/B$57)*100</f>
        <v>1.5352857695781188</v>
      </c>
      <c r="D39" s="41"/>
      <c r="E39" s="42">
        <v>16711631</v>
      </c>
      <c r="F39" s="41">
        <f>(E39/E$57)*100</f>
        <v>1.9135042976031864</v>
      </c>
      <c r="G39" s="43"/>
      <c r="H39" s="60">
        <v>43096</v>
      </c>
    </row>
    <row r="40" spans="1:8" s="47" customFormat="1" x14ac:dyDescent="0.25">
      <c r="A40" s="34"/>
      <c r="B40" s="46"/>
      <c r="C40" s="41"/>
      <c r="D40" s="41"/>
      <c r="E40" s="42"/>
      <c r="F40" s="44"/>
      <c r="G40" s="43"/>
      <c r="H40" s="61"/>
    </row>
    <row r="41" spans="1:8" s="47" customFormat="1" x14ac:dyDescent="0.25">
      <c r="A41" s="34" t="s">
        <v>5</v>
      </c>
      <c r="B41" s="35">
        <f>SUM(B42:B44)</f>
        <v>1356</v>
      </c>
      <c r="C41" s="36">
        <f>(B41/B$57)*100</f>
        <v>17.494516836537223</v>
      </c>
      <c r="D41" s="36"/>
      <c r="E41" s="45">
        <f>SUM(E42:E44)</f>
        <v>177394882</v>
      </c>
      <c r="F41" s="36">
        <f>(E41/E$57)*100</f>
        <v>20.311953338355195</v>
      </c>
      <c r="G41" s="43"/>
      <c r="H41" s="62">
        <v>28876.400000000001</v>
      </c>
    </row>
    <row r="42" spans="1:8" s="47" customFormat="1" x14ac:dyDescent="0.25">
      <c r="A42" s="39" t="s">
        <v>28</v>
      </c>
      <c r="B42" s="40">
        <v>253</v>
      </c>
      <c r="C42" s="41">
        <f>(B42/B$57)*100</f>
        <v>3.2640949554896146</v>
      </c>
      <c r="D42" s="41"/>
      <c r="E42" s="42">
        <v>15117325</v>
      </c>
      <c r="F42" s="41">
        <f>(E42/E$57)*100</f>
        <v>1.7309541094920116</v>
      </c>
      <c r="G42" s="43"/>
      <c r="H42" s="60">
        <v>20576.95</v>
      </c>
    </row>
    <row r="43" spans="1:8" s="47" customFormat="1" x14ac:dyDescent="0.25">
      <c r="A43" s="39" t="s">
        <v>29</v>
      </c>
      <c r="B43" s="40">
        <v>296</v>
      </c>
      <c r="C43" s="41">
        <f>(B43/B$57)*100</f>
        <v>3.8188620823119601</v>
      </c>
      <c r="D43" s="41"/>
      <c r="E43" s="42">
        <v>25831784</v>
      </c>
      <c r="F43" s="41">
        <f>(E43/E$57)*100</f>
        <v>2.9577741214341815</v>
      </c>
      <c r="G43" s="43"/>
      <c r="H43" s="60">
        <v>28401.68</v>
      </c>
    </row>
    <row r="44" spans="1:8" s="47" customFormat="1" x14ac:dyDescent="0.25">
      <c r="A44" s="39" t="s">
        <v>30</v>
      </c>
      <c r="B44" s="40">
        <v>807</v>
      </c>
      <c r="C44" s="41">
        <f>(B44/B$57)*100</f>
        <v>10.411559798735647</v>
      </c>
      <c r="D44" s="41"/>
      <c r="E44" s="42">
        <v>136445773</v>
      </c>
      <c r="F44" s="41">
        <f>(E44/E$57)*100</f>
        <v>15.623225107429001</v>
      </c>
      <c r="G44" s="43"/>
      <c r="H44" s="60">
        <v>32473.1</v>
      </c>
    </row>
    <row r="45" spans="1:8" s="47" customFormat="1" x14ac:dyDescent="0.25">
      <c r="A45" s="34"/>
      <c r="B45" s="40"/>
      <c r="C45" s="41"/>
      <c r="D45" s="41"/>
      <c r="E45" s="42"/>
      <c r="F45" s="44"/>
      <c r="G45" s="43"/>
      <c r="H45" s="62"/>
    </row>
    <row r="46" spans="1:8" s="47" customFormat="1" x14ac:dyDescent="0.25">
      <c r="A46" s="34" t="s">
        <v>6</v>
      </c>
      <c r="B46" s="35">
        <f>SUM(B47:B50)</f>
        <v>296</v>
      </c>
      <c r="C46" s="36">
        <f>(B46/B$57)*100</f>
        <v>3.8188620823119601</v>
      </c>
      <c r="D46" s="36"/>
      <c r="E46" s="45">
        <f>SUM(E47:E50)</f>
        <v>35216453</v>
      </c>
      <c r="F46" s="36">
        <f>(E46/E$57)*100</f>
        <v>4.0323313841623616</v>
      </c>
      <c r="G46" s="43"/>
      <c r="H46" s="62">
        <v>32047.1</v>
      </c>
    </row>
    <row r="47" spans="1:8" s="47" customFormat="1" x14ac:dyDescent="0.25">
      <c r="A47" s="39" t="s">
        <v>31</v>
      </c>
      <c r="B47" s="46">
        <v>113</v>
      </c>
      <c r="C47" s="41">
        <f>(B47/B$57)*100</f>
        <v>1.4578764030447684</v>
      </c>
      <c r="D47" s="41"/>
      <c r="E47" s="42">
        <v>7230922</v>
      </c>
      <c r="F47" s="41">
        <f>(E47/E$57)*100</f>
        <v>0.82795032529340962</v>
      </c>
      <c r="G47" s="43"/>
      <c r="H47" s="60">
        <v>30646.27</v>
      </c>
    </row>
    <row r="48" spans="1:8" s="47" customFormat="1" x14ac:dyDescent="0.25">
      <c r="A48" s="39" t="s">
        <v>32</v>
      </c>
      <c r="B48" s="46">
        <v>22</v>
      </c>
      <c r="C48" s="41">
        <f>(B48/B$57)*100</f>
        <v>0.28383434395561863</v>
      </c>
      <c r="D48" s="41"/>
      <c r="E48" s="42">
        <v>2209510</v>
      </c>
      <c r="F48" s="41">
        <f>(E48/E$57)*100</f>
        <v>0.25299187617278146</v>
      </c>
      <c r="G48" s="43"/>
      <c r="H48" s="60">
        <v>59055.96</v>
      </c>
    </row>
    <row r="49" spans="1:8" s="47" customFormat="1" x14ac:dyDescent="0.25">
      <c r="A49" s="39" t="s">
        <v>33</v>
      </c>
      <c r="B49" s="46">
        <v>16</v>
      </c>
      <c r="C49" s="41">
        <f>(B49/B$57)*100</f>
        <v>0.20642497742226809</v>
      </c>
      <c r="D49" s="41"/>
      <c r="E49" s="42">
        <v>441922</v>
      </c>
      <c r="F49" s="41">
        <f>(E49/E$57)*100</f>
        <v>5.0600665261541229E-2</v>
      </c>
      <c r="G49" s="43"/>
      <c r="H49" s="60">
        <v>26776.54</v>
      </c>
    </row>
    <row r="50" spans="1:8" s="47" customFormat="1" x14ac:dyDescent="0.25">
      <c r="A50" s="39" t="s">
        <v>34</v>
      </c>
      <c r="B50" s="46">
        <v>145</v>
      </c>
      <c r="C50" s="41">
        <f>(B50/B$57)*100</f>
        <v>1.8707263578893047</v>
      </c>
      <c r="D50" s="41"/>
      <c r="E50" s="42">
        <v>25334099</v>
      </c>
      <c r="F50" s="41">
        <f>(E50/E$57)*100</f>
        <v>2.9007885174346293</v>
      </c>
      <c r="G50" s="43"/>
      <c r="H50" s="60">
        <v>33497.1</v>
      </c>
    </row>
    <row r="51" spans="1:8" s="47" customFormat="1" x14ac:dyDescent="0.25">
      <c r="A51" s="34"/>
      <c r="B51" s="46"/>
      <c r="C51" s="41"/>
      <c r="D51" s="41"/>
      <c r="E51" s="42"/>
      <c r="F51" s="44"/>
      <c r="G51" s="43"/>
      <c r="H51" s="61"/>
    </row>
    <row r="52" spans="1:8" s="47" customFormat="1" x14ac:dyDescent="0.25">
      <c r="A52" s="34" t="s">
        <v>7</v>
      </c>
      <c r="B52" s="35">
        <f>SUM(B53:B55)</f>
        <v>209</v>
      </c>
      <c r="C52" s="36">
        <f>(B52/B$57)*100</f>
        <v>2.696426267578377</v>
      </c>
      <c r="D52" s="36"/>
      <c r="E52" s="45">
        <f>SUM(E53:E55)</f>
        <v>9339200</v>
      </c>
      <c r="F52" s="36">
        <f>(E52/E$57)*100</f>
        <v>1.0693510008793086</v>
      </c>
      <c r="G52" s="43"/>
      <c r="H52" s="62">
        <v>32047.1</v>
      </c>
    </row>
    <row r="53" spans="1:8" s="47" customFormat="1" x14ac:dyDescent="0.25">
      <c r="A53" s="39" t="s">
        <v>35</v>
      </c>
      <c r="B53" s="40">
        <v>71</v>
      </c>
      <c r="C53" s="41">
        <f>(B53/B$57)*100</f>
        <v>0.91601083731131461</v>
      </c>
      <c r="D53" s="41"/>
      <c r="E53" s="42">
        <v>2655033</v>
      </c>
      <c r="F53" s="41">
        <f>(E53/E$57)*100</f>
        <v>0.30400486079295802</v>
      </c>
      <c r="G53" s="43"/>
      <c r="H53" s="60">
        <v>22853.48</v>
      </c>
    </row>
    <row r="54" spans="1:8" s="47" customFormat="1" x14ac:dyDescent="0.25">
      <c r="A54" s="39" t="s">
        <v>36</v>
      </c>
      <c r="B54" s="40">
        <v>47</v>
      </c>
      <c r="C54" s="41">
        <f>(B54/B$57)*100</f>
        <v>0.60637337117791257</v>
      </c>
      <c r="D54" s="41"/>
      <c r="E54" s="42">
        <v>4587784</v>
      </c>
      <c r="F54" s="41">
        <f>(E54/E$57)*100</f>
        <v>0.52530745804973422</v>
      </c>
      <c r="G54" s="43"/>
      <c r="H54" s="60">
        <v>24699.41</v>
      </c>
    </row>
    <row r="55" spans="1:8" s="47" customFormat="1" x14ac:dyDescent="0.25">
      <c r="A55" s="39" t="s">
        <v>161</v>
      </c>
      <c r="B55" s="40">
        <v>91</v>
      </c>
      <c r="C55" s="41">
        <f>(B55/B$57)*100</f>
        <v>1.1740420590891498</v>
      </c>
      <c r="D55" s="41"/>
      <c r="E55" s="42">
        <v>2096383</v>
      </c>
      <c r="F55" s="41">
        <f>(E55/E$57)*100</f>
        <v>0.24003868203661635</v>
      </c>
      <c r="G55" s="43"/>
      <c r="H55" s="60">
        <v>19280.16</v>
      </c>
    </row>
    <row r="56" spans="1:8" s="47" customFormat="1" x14ac:dyDescent="0.25">
      <c r="A56" s="34"/>
      <c r="B56" s="40"/>
      <c r="C56" s="48"/>
      <c r="D56" s="48"/>
      <c r="E56" s="49"/>
      <c r="F56" s="48"/>
      <c r="G56" s="43"/>
      <c r="H56" s="59"/>
    </row>
    <row r="57" spans="1:8" s="47" customFormat="1" x14ac:dyDescent="0.25">
      <c r="A57" s="50" t="s">
        <v>0</v>
      </c>
      <c r="B57" s="51">
        <f>B10+B17+B19+B35+B41+B46+B52</f>
        <v>7751</v>
      </c>
      <c r="C57" s="52">
        <f>C10+C17+C19+C35+C41+C46+C52</f>
        <v>100.00000000000003</v>
      </c>
      <c r="D57" s="52" t="s">
        <v>11</v>
      </c>
      <c r="E57" s="53">
        <f>E10+E17+E19+E35+E41+E46+E52</f>
        <v>873352154</v>
      </c>
      <c r="F57" s="52">
        <f>F10+F17+F19+F35+F41+F46+F52</f>
        <v>100.00000000000001</v>
      </c>
      <c r="G57" s="54" t="s">
        <v>11</v>
      </c>
      <c r="H57" s="64">
        <v>29670.07</v>
      </c>
    </row>
    <row r="59" spans="1:8" x14ac:dyDescent="0.25">
      <c r="A59" s="70"/>
    </row>
    <row r="60" spans="1:8" x14ac:dyDescent="0.25">
      <c r="F60" s="56"/>
    </row>
  </sheetData>
  <mergeCells count="6">
    <mergeCell ref="H7:H8"/>
    <mergeCell ref="A1:H1"/>
    <mergeCell ref="A6:H6"/>
    <mergeCell ref="A5:H5"/>
    <mergeCell ref="A4:H4"/>
    <mergeCell ref="A2:H2"/>
  </mergeCells>
  <printOptions horizontalCentered="1"/>
  <pageMargins left="0.7" right="0.7" top="0.75" bottom="0.75" header="0.3" footer="0.3"/>
  <pageSetup scale="7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CCFF"/>
    <pageSetUpPr fitToPage="1"/>
  </sheetPr>
  <dimension ref="A1:I50"/>
  <sheetViews>
    <sheetView showGridLines="0" zoomScaleNormal="100" workbookViewId="0">
      <selection sqref="A1:I1"/>
    </sheetView>
  </sheetViews>
  <sheetFormatPr defaultRowHeight="15" x14ac:dyDescent="0.25"/>
  <cols>
    <col min="1" max="1" width="22.140625" customWidth="1"/>
    <col min="2" max="2" width="12.42578125" customWidth="1"/>
    <col min="3" max="3" width="10.5703125" customWidth="1"/>
    <col min="4" max="4" width="12.42578125" customWidth="1"/>
    <col min="5" max="5" width="10.5703125" customWidth="1"/>
    <col min="6" max="6" width="12.42578125" customWidth="1"/>
    <col min="7" max="7" width="10.5703125" customWidth="1"/>
    <col min="8" max="8" width="12.42578125" customWidth="1"/>
    <col min="9" max="9" width="10.5703125" customWidth="1"/>
  </cols>
  <sheetData>
    <row r="1" spans="1:9" ht="18" x14ac:dyDescent="0.25">
      <c r="A1" s="254" t="s">
        <v>8</v>
      </c>
      <c r="B1" s="254"/>
      <c r="C1" s="254"/>
      <c r="D1" s="254"/>
      <c r="E1" s="254"/>
      <c r="F1" s="254"/>
      <c r="G1" s="254"/>
      <c r="H1" s="254"/>
      <c r="I1" s="254"/>
    </row>
    <row r="2" spans="1:9" ht="18" x14ac:dyDescent="0.25">
      <c r="A2" s="254" t="s">
        <v>193</v>
      </c>
      <c r="B2" s="254"/>
      <c r="C2" s="254"/>
      <c r="D2" s="254"/>
      <c r="E2" s="254"/>
      <c r="F2" s="254"/>
      <c r="G2" s="254"/>
      <c r="H2" s="254"/>
      <c r="I2" s="254"/>
    </row>
    <row r="3" spans="1:9" x14ac:dyDescent="0.25">
      <c r="A3" s="5"/>
      <c r="B3" s="5"/>
      <c r="C3" s="5"/>
    </row>
    <row r="4" spans="1:9" ht="18" x14ac:dyDescent="0.25">
      <c r="A4" s="254" t="s">
        <v>80</v>
      </c>
      <c r="B4" s="254"/>
      <c r="C4" s="254"/>
      <c r="D4" s="254"/>
      <c r="E4" s="254"/>
      <c r="F4" s="254"/>
      <c r="G4" s="254"/>
      <c r="H4" s="254"/>
      <c r="I4" s="254"/>
    </row>
    <row r="5" spans="1:9" ht="18" x14ac:dyDescent="0.25">
      <c r="A5" s="254" t="s">
        <v>112</v>
      </c>
      <c r="B5" s="254"/>
      <c r="C5" s="254"/>
      <c r="D5" s="254"/>
      <c r="E5" s="254"/>
      <c r="F5" s="254"/>
      <c r="G5" s="254"/>
      <c r="H5" s="254"/>
      <c r="I5" s="254"/>
    </row>
    <row r="6" spans="1:9" ht="18" x14ac:dyDescent="0.25">
      <c r="A6" s="254"/>
      <c r="B6" s="254"/>
      <c r="C6" s="254"/>
      <c r="D6" s="254"/>
      <c r="E6" s="254"/>
      <c r="F6" s="254"/>
      <c r="G6" s="254"/>
      <c r="H6" s="254"/>
      <c r="I6" s="254"/>
    </row>
    <row r="7" spans="1:9" ht="18" x14ac:dyDescent="0.25">
      <c r="A7" s="98"/>
      <c r="B7" s="260" t="s">
        <v>182</v>
      </c>
      <c r="C7" s="261"/>
      <c r="D7" s="261"/>
      <c r="E7" s="261"/>
      <c r="F7" s="261"/>
      <c r="G7" s="261"/>
      <c r="H7" s="261"/>
      <c r="I7" s="262"/>
    </row>
    <row r="8" spans="1:9" x14ac:dyDescent="0.25">
      <c r="A8" s="99"/>
      <c r="B8" s="258" t="s">
        <v>91</v>
      </c>
      <c r="C8" s="259"/>
      <c r="D8" s="258" t="s">
        <v>92</v>
      </c>
      <c r="E8" s="259"/>
      <c r="F8" s="258" t="s">
        <v>93</v>
      </c>
      <c r="G8" s="259"/>
      <c r="H8" s="258" t="s">
        <v>59</v>
      </c>
      <c r="I8" s="259"/>
    </row>
    <row r="9" spans="1:9" ht="33.75" customHeight="1" x14ac:dyDescent="0.25">
      <c r="A9" s="72" t="s">
        <v>63</v>
      </c>
      <c r="B9" s="100" t="s">
        <v>60</v>
      </c>
      <c r="C9" s="101" t="s">
        <v>137</v>
      </c>
      <c r="D9" s="100" t="s">
        <v>60</v>
      </c>
      <c r="E9" s="101" t="s">
        <v>137</v>
      </c>
      <c r="F9" s="100" t="s">
        <v>60</v>
      </c>
      <c r="G9" s="101" t="s">
        <v>137</v>
      </c>
      <c r="H9" s="100" t="s">
        <v>60</v>
      </c>
      <c r="I9" s="101" t="s">
        <v>137</v>
      </c>
    </row>
    <row r="10" spans="1:9" x14ac:dyDescent="0.25">
      <c r="A10" s="25"/>
      <c r="B10" s="102"/>
      <c r="C10" s="103"/>
      <c r="D10" s="102"/>
      <c r="E10" s="103"/>
      <c r="F10" s="102"/>
      <c r="G10" s="103"/>
      <c r="H10" s="102"/>
      <c r="I10" s="103"/>
    </row>
    <row r="11" spans="1:9" x14ac:dyDescent="0.25">
      <c r="A11" s="25" t="s">
        <v>143</v>
      </c>
      <c r="B11" s="105">
        <v>252</v>
      </c>
      <c r="C11" s="106">
        <v>1592649</v>
      </c>
      <c r="D11" s="105">
        <v>122</v>
      </c>
      <c r="E11" s="106">
        <v>1437862</v>
      </c>
      <c r="F11" s="105">
        <v>111</v>
      </c>
      <c r="G11" s="106">
        <v>2247644</v>
      </c>
      <c r="H11" s="105">
        <v>91</v>
      </c>
      <c r="I11" s="106">
        <v>2290193</v>
      </c>
    </row>
    <row r="12" spans="1:9" x14ac:dyDescent="0.25">
      <c r="A12" s="25" t="s">
        <v>72</v>
      </c>
      <c r="B12" s="111">
        <v>57</v>
      </c>
      <c r="C12" s="107">
        <v>304210</v>
      </c>
      <c r="D12" s="111">
        <v>38</v>
      </c>
      <c r="E12" s="107">
        <v>380273</v>
      </c>
      <c r="F12" s="111">
        <v>21</v>
      </c>
      <c r="G12" s="107">
        <v>417539</v>
      </c>
      <c r="H12" s="111">
        <v>23</v>
      </c>
      <c r="I12" s="107">
        <v>577210</v>
      </c>
    </row>
    <row r="13" spans="1:9" x14ac:dyDescent="0.25">
      <c r="A13" s="25" t="s">
        <v>73</v>
      </c>
      <c r="B13" s="105">
        <v>902</v>
      </c>
      <c r="C13" s="107">
        <v>3915037</v>
      </c>
      <c r="D13" s="105">
        <v>409</v>
      </c>
      <c r="E13" s="107">
        <v>3744837</v>
      </c>
      <c r="F13" s="105">
        <v>287</v>
      </c>
      <c r="G13" s="107">
        <v>5379220</v>
      </c>
      <c r="H13" s="105">
        <v>222</v>
      </c>
      <c r="I13" s="107">
        <v>5535929</v>
      </c>
    </row>
    <row r="14" spans="1:9" x14ac:dyDescent="0.25">
      <c r="A14" s="25" t="s">
        <v>74</v>
      </c>
      <c r="B14" s="111">
        <v>76</v>
      </c>
      <c r="C14" s="107">
        <v>540903</v>
      </c>
      <c r="D14" s="111">
        <v>47</v>
      </c>
      <c r="E14" s="107">
        <v>634617</v>
      </c>
      <c r="F14" s="111">
        <v>32</v>
      </c>
      <c r="G14" s="107">
        <v>616679</v>
      </c>
      <c r="H14" s="111">
        <v>27</v>
      </c>
      <c r="I14" s="107">
        <v>686256</v>
      </c>
    </row>
    <row r="15" spans="1:9" x14ac:dyDescent="0.25">
      <c r="A15" s="25" t="s">
        <v>75</v>
      </c>
      <c r="B15" s="105">
        <v>311</v>
      </c>
      <c r="C15" s="107">
        <v>1552347</v>
      </c>
      <c r="D15" s="105">
        <v>135</v>
      </c>
      <c r="E15" s="107">
        <v>1224165</v>
      </c>
      <c r="F15" s="105">
        <v>105</v>
      </c>
      <c r="G15" s="107">
        <v>1889769</v>
      </c>
      <c r="H15" s="105">
        <v>85</v>
      </c>
      <c r="I15" s="107">
        <v>2032273</v>
      </c>
    </row>
    <row r="16" spans="1:9" x14ac:dyDescent="0.25">
      <c r="A16" s="25" t="s">
        <v>76</v>
      </c>
      <c r="B16" s="111">
        <v>60</v>
      </c>
      <c r="C16" s="107">
        <v>411259</v>
      </c>
      <c r="D16" s="111">
        <v>26</v>
      </c>
      <c r="E16" s="107">
        <v>321725</v>
      </c>
      <c r="F16" s="111">
        <v>18</v>
      </c>
      <c r="G16" s="107">
        <v>356732</v>
      </c>
      <c r="H16" s="111">
        <v>22</v>
      </c>
      <c r="I16" s="107">
        <v>517135</v>
      </c>
    </row>
    <row r="17" spans="1:9" x14ac:dyDescent="0.25">
      <c r="A17" s="25" t="s">
        <v>77</v>
      </c>
      <c r="B17" s="111">
        <v>60</v>
      </c>
      <c r="C17" s="107">
        <v>444687</v>
      </c>
      <c r="D17" s="111">
        <v>30</v>
      </c>
      <c r="E17" s="107">
        <v>377612</v>
      </c>
      <c r="F17" s="111">
        <v>23</v>
      </c>
      <c r="G17" s="107">
        <v>444462</v>
      </c>
      <c r="H17" s="111">
        <v>23</v>
      </c>
      <c r="I17" s="107">
        <v>553477</v>
      </c>
    </row>
    <row r="18" spans="1:9" x14ac:dyDescent="0.25">
      <c r="A18" s="25"/>
      <c r="B18" s="111"/>
      <c r="C18" s="151"/>
      <c r="D18" s="111"/>
      <c r="E18" s="151"/>
      <c r="F18" s="111"/>
      <c r="G18" s="151"/>
      <c r="H18" s="111"/>
      <c r="I18" s="151"/>
    </row>
    <row r="19" spans="1:9" x14ac:dyDescent="0.25">
      <c r="A19" s="72" t="s">
        <v>0</v>
      </c>
      <c r="B19" s="129">
        <f t="shared" ref="B19:I19" si="0">SUM(B11:B17)</f>
        <v>1718</v>
      </c>
      <c r="C19" s="152">
        <f t="shared" si="0"/>
        <v>8761092</v>
      </c>
      <c r="D19" s="129">
        <f t="shared" si="0"/>
        <v>807</v>
      </c>
      <c r="E19" s="152">
        <f t="shared" si="0"/>
        <v>8121091</v>
      </c>
      <c r="F19" s="129">
        <f t="shared" si="0"/>
        <v>597</v>
      </c>
      <c r="G19" s="152">
        <f t="shared" si="0"/>
        <v>11352045</v>
      </c>
      <c r="H19" s="129">
        <f t="shared" si="0"/>
        <v>493</v>
      </c>
      <c r="I19" s="152">
        <f t="shared" si="0"/>
        <v>12192473</v>
      </c>
    </row>
    <row r="21" spans="1:9" ht="18" x14ac:dyDescent="0.25">
      <c r="A21" s="98"/>
      <c r="B21" s="260" t="s">
        <v>182</v>
      </c>
      <c r="C21" s="261"/>
      <c r="D21" s="261"/>
      <c r="E21" s="261"/>
      <c r="F21" s="261"/>
      <c r="G21" s="261"/>
      <c r="H21" s="261"/>
      <c r="I21" s="262"/>
    </row>
    <row r="22" spans="1:9" x14ac:dyDescent="0.25">
      <c r="A22" s="99"/>
      <c r="B22" s="258" t="s">
        <v>51</v>
      </c>
      <c r="C22" s="259"/>
      <c r="D22" s="258" t="s">
        <v>94</v>
      </c>
      <c r="E22" s="259"/>
      <c r="F22" s="258" t="s">
        <v>67</v>
      </c>
      <c r="G22" s="259"/>
      <c r="H22" s="258" t="s">
        <v>68</v>
      </c>
      <c r="I22" s="259"/>
    </row>
    <row r="23" spans="1:9" ht="30" x14ac:dyDescent="0.25">
      <c r="A23" s="72" t="s">
        <v>63</v>
      </c>
      <c r="B23" s="100" t="s">
        <v>60</v>
      </c>
      <c r="C23" s="101" t="s">
        <v>137</v>
      </c>
      <c r="D23" s="100" t="s">
        <v>60</v>
      </c>
      <c r="E23" s="101" t="s">
        <v>137</v>
      </c>
      <c r="F23" s="100" t="s">
        <v>60</v>
      </c>
      <c r="G23" s="101" t="s">
        <v>137</v>
      </c>
      <c r="H23" s="100" t="s">
        <v>60</v>
      </c>
      <c r="I23" s="101" t="s">
        <v>137</v>
      </c>
    </row>
    <row r="24" spans="1:9" x14ac:dyDescent="0.25">
      <c r="A24" s="25"/>
      <c r="B24" s="102"/>
      <c r="C24" s="103"/>
      <c r="D24" s="102"/>
      <c r="E24" s="103"/>
      <c r="F24" s="102"/>
      <c r="G24" s="103"/>
      <c r="H24" s="102"/>
      <c r="I24" s="103"/>
    </row>
    <row r="25" spans="1:9" x14ac:dyDescent="0.25">
      <c r="A25" s="25" t="s">
        <v>143</v>
      </c>
      <c r="B25" s="105">
        <v>61</v>
      </c>
      <c r="C25" s="106">
        <v>1781113</v>
      </c>
      <c r="D25" s="105">
        <v>142</v>
      </c>
      <c r="E25" s="106">
        <v>4946111</v>
      </c>
      <c r="F25" s="105">
        <v>189</v>
      </c>
      <c r="G25" s="106">
        <v>8946558</v>
      </c>
      <c r="H25" s="105">
        <v>121</v>
      </c>
      <c r="I25" s="106">
        <v>8104226</v>
      </c>
    </row>
    <row r="26" spans="1:9" x14ac:dyDescent="0.25">
      <c r="A26" s="25" t="s">
        <v>72</v>
      </c>
      <c r="B26" s="111">
        <v>15</v>
      </c>
      <c r="C26" s="107">
        <v>438118</v>
      </c>
      <c r="D26" s="111">
        <v>31</v>
      </c>
      <c r="E26" s="107">
        <v>1067931</v>
      </c>
      <c r="F26" s="111">
        <v>38</v>
      </c>
      <c r="G26" s="107">
        <v>1864216</v>
      </c>
      <c r="H26" s="111">
        <v>25</v>
      </c>
      <c r="I26" s="107">
        <v>1668697</v>
      </c>
    </row>
    <row r="27" spans="1:9" x14ac:dyDescent="0.25">
      <c r="A27" s="25" t="s">
        <v>73</v>
      </c>
      <c r="B27" s="105">
        <v>199</v>
      </c>
      <c r="C27" s="107">
        <v>5786865</v>
      </c>
      <c r="D27" s="105">
        <v>269</v>
      </c>
      <c r="E27" s="107">
        <v>9252787</v>
      </c>
      <c r="F27" s="105">
        <v>370</v>
      </c>
      <c r="G27" s="107">
        <v>17545624</v>
      </c>
      <c r="H27" s="105">
        <v>180</v>
      </c>
      <c r="I27" s="107">
        <v>11965634</v>
      </c>
    </row>
    <row r="28" spans="1:9" x14ac:dyDescent="0.25">
      <c r="A28" s="25" t="s">
        <v>74</v>
      </c>
      <c r="B28" s="111">
        <v>15</v>
      </c>
      <c r="C28" s="107">
        <v>440185</v>
      </c>
      <c r="D28" s="111">
        <v>30</v>
      </c>
      <c r="E28" s="107">
        <v>1048585</v>
      </c>
      <c r="F28" s="111">
        <v>55</v>
      </c>
      <c r="G28" s="107">
        <v>2640773</v>
      </c>
      <c r="H28" s="111">
        <v>37</v>
      </c>
      <c r="I28" s="107">
        <v>2535388</v>
      </c>
    </row>
    <row r="29" spans="1:9" x14ac:dyDescent="0.25">
      <c r="A29" s="25" t="s">
        <v>75</v>
      </c>
      <c r="B29" s="105">
        <v>75</v>
      </c>
      <c r="C29" s="107">
        <v>2118897</v>
      </c>
      <c r="D29" s="105">
        <v>105</v>
      </c>
      <c r="E29" s="107">
        <v>3527740</v>
      </c>
      <c r="F29" s="105">
        <v>150</v>
      </c>
      <c r="G29" s="107">
        <v>7041794</v>
      </c>
      <c r="H29" s="105">
        <v>81</v>
      </c>
      <c r="I29" s="107">
        <v>5383733</v>
      </c>
    </row>
    <row r="30" spans="1:9" x14ac:dyDescent="0.25">
      <c r="A30" s="25" t="s">
        <v>76</v>
      </c>
      <c r="B30" s="220">
        <v>16</v>
      </c>
      <c r="C30" s="221">
        <v>468868</v>
      </c>
      <c r="D30" s="111">
        <v>27</v>
      </c>
      <c r="E30" s="107">
        <v>912548</v>
      </c>
      <c r="F30" s="220" t="s">
        <v>198</v>
      </c>
      <c r="G30" s="221" t="s">
        <v>198</v>
      </c>
      <c r="H30" s="220" t="s">
        <v>198</v>
      </c>
      <c r="I30" s="221" t="s">
        <v>198</v>
      </c>
    </row>
    <row r="31" spans="1:9" x14ac:dyDescent="0.25">
      <c r="A31" s="25" t="s">
        <v>77</v>
      </c>
      <c r="B31" s="220">
        <v>10</v>
      </c>
      <c r="C31" s="221">
        <v>295675</v>
      </c>
      <c r="D31" s="111">
        <v>21</v>
      </c>
      <c r="E31" s="107">
        <v>715309</v>
      </c>
      <c r="F31" s="220" t="s">
        <v>198</v>
      </c>
      <c r="G31" s="221" t="s">
        <v>198</v>
      </c>
      <c r="H31" s="220" t="s">
        <v>198</v>
      </c>
      <c r="I31" s="221" t="s">
        <v>198</v>
      </c>
    </row>
    <row r="32" spans="1:9" x14ac:dyDescent="0.25">
      <c r="A32" s="25"/>
      <c r="B32" s="111"/>
      <c r="C32" s="151"/>
      <c r="D32" s="111"/>
      <c r="E32" s="151"/>
      <c r="F32" s="111"/>
      <c r="G32" s="151"/>
      <c r="H32" s="111"/>
      <c r="I32" s="151"/>
    </row>
    <row r="33" spans="1:9" x14ac:dyDescent="0.25">
      <c r="A33" s="72" t="s">
        <v>0</v>
      </c>
      <c r="B33" s="129">
        <f>SUM(B25:B31)</f>
        <v>391</v>
      </c>
      <c r="C33" s="152">
        <f>SUM(C25:C31)</f>
        <v>11329721</v>
      </c>
      <c r="D33" s="129">
        <f>SUM(D25:D31)</f>
        <v>625</v>
      </c>
      <c r="E33" s="152">
        <f>SUM(E25:E31)</f>
        <v>21471011</v>
      </c>
      <c r="F33" s="129">
        <v>843</v>
      </c>
      <c r="G33" s="152">
        <v>39975677</v>
      </c>
      <c r="H33" s="129">
        <v>475</v>
      </c>
      <c r="I33" s="152">
        <v>31745283</v>
      </c>
    </row>
    <row r="35" spans="1:9" ht="18" x14ac:dyDescent="0.25">
      <c r="A35" s="98"/>
      <c r="B35" s="260" t="s">
        <v>182</v>
      </c>
      <c r="C35" s="261"/>
      <c r="D35" s="261"/>
      <c r="E35" s="262"/>
      <c r="F35" s="112"/>
      <c r="G35" s="112"/>
      <c r="H35" s="112"/>
      <c r="I35" s="112"/>
    </row>
    <row r="36" spans="1:9" x14ac:dyDescent="0.25">
      <c r="A36" s="99"/>
      <c r="B36" s="258" t="s">
        <v>96</v>
      </c>
      <c r="C36" s="259"/>
      <c r="D36" s="258" t="s">
        <v>97</v>
      </c>
      <c r="E36" s="259"/>
    </row>
    <row r="37" spans="1:9" ht="30" x14ac:dyDescent="0.25">
      <c r="A37" s="72" t="s">
        <v>63</v>
      </c>
      <c r="B37" s="100" t="s">
        <v>60</v>
      </c>
      <c r="C37" s="101" t="s">
        <v>137</v>
      </c>
      <c r="D37" s="100" t="s">
        <v>60</v>
      </c>
      <c r="E37" s="101" t="s">
        <v>137</v>
      </c>
    </row>
    <row r="38" spans="1:9" x14ac:dyDescent="0.25">
      <c r="A38" s="25"/>
      <c r="B38" s="102"/>
      <c r="C38" s="103"/>
      <c r="D38" s="102"/>
      <c r="E38" s="103"/>
    </row>
    <row r="39" spans="1:9" x14ac:dyDescent="0.25">
      <c r="A39" s="25" t="s">
        <v>143</v>
      </c>
      <c r="B39" s="105">
        <v>469</v>
      </c>
      <c r="C39" s="106">
        <v>203012970</v>
      </c>
      <c r="D39" s="105">
        <f t="shared" ref="D39:E43" si="1">B11+D11+F11+H11+B25+D25+F25+H25+B39</f>
        <v>1558</v>
      </c>
      <c r="E39" s="106">
        <f t="shared" si="1"/>
        <v>234359326</v>
      </c>
    </row>
    <row r="40" spans="1:9" x14ac:dyDescent="0.25">
      <c r="A40" s="25" t="s">
        <v>72</v>
      </c>
      <c r="B40" s="111">
        <v>76</v>
      </c>
      <c r="C40" s="107">
        <v>34568377</v>
      </c>
      <c r="D40" s="105">
        <f t="shared" si="1"/>
        <v>324</v>
      </c>
      <c r="E40" s="107">
        <f t="shared" si="1"/>
        <v>41286571</v>
      </c>
    </row>
    <row r="41" spans="1:9" x14ac:dyDescent="0.25">
      <c r="A41" s="25" t="s">
        <v>73</v>
      </c>
      <c r="B41" s="105">
        <v>679</v>
      </c>
      <c r="C41" s="107">
        <v>216746797</v>
      </c>
      <c r="D41" s="105">
        <f t="shared" si="1"/>
        <v>3517</v>
      </c>
      <c r="E41" s="107">
        <f t="shared" si="1"/>
        <v>279872730</v>
      </c>
    </row>
    <row r="42" spans="1:9" x14ac:dyDescent="0.25">
      <c r="A42" s="25" t="s">
        <v>74</v>
      </c>
      <c r="B42" s="111">
        <v>172</v>
      </c>
      <c r="C42" s="107">
        <v>86739604</v>
      </c>
      <c r="D42" s="105">
        <f t="shared" si="1"/>
        <v>491</v>
      </c>
      <c r="E42" s="107">
        <f t="shared" si="1"/>
        <v>95882990</v>
      </c>
    </row>
    <row r="43" spans="1:9" x14ac:dyDescent="0.25">
      <c r="A43" s="25" t="s">
        <v>75</v>
      </c>
      <c r="B43" s="105">
        <v>309</v>
      </c>
      <c r="C43" s="107">
        <v>152624164</v>
      </c>
      <c r="D43" s="105">
        <f t="shared" si="1"/>
        <v>1356</v>
      </c>
      <c r="E43" s="107">
        <f t="shared" si="1"/>
        <v>177394882</v>
      </c>
    </row>
    <row r="44" spans="1:9" x14ac:dyDescent="0.25">
      <c r="A44" s="25" t="s">
        <v>76</v>
      </c>
      <c r="B44" s="111">
        <v>77</v>
      </c>
      <c r="C44" s="107">
        <v>29406985</v>
      </c>
      <c r="D44" s="105">
        <v>296</v>
      </c>
      <c r="E44" s="107">
        <v>35216452</v>
      </c>
    </row>
    <row r="45" spans="1:9" x14ac:dyDescent="0.25">
      <c r="A45" s="25" t="s">
        <v>77</v>
      </c>
      <c r="B45" s="111">
        <v>20</v>
      </c>
      <c r="C45" s="107">
        <v>5304860</v>
      </c>
      <c r="D45" s="105">
        <v>209</v>
      </c>
      <c r="E45" s="107">
        <v>9339199</v>
      </c>
    </row>
    <row r="46" spans="1:9" x14ac:dyDescent="0.25">
      <c r="A46" s="25"/>
      <c r="B46" s="111"/>
      <c r="C46" s="151"/>
      <c r="D46" s="111"/>
      <c r="E46" s="151"/>
    </row>
    <row r="47" spans="1:9" x14ac:dyDescent="0.25">
      <c r="A47" s="72" t="s">
        <v>0</v>
      </c>
      <c r="B47" s="129">
        <f>SUM(B39:B45)</f>
        <v>1802</v>
      </c>
      <c r="C47" s="152">
        <f>SUM(C39:C45)</f>
        <v>728403757</v>
      </c>
      <c r="D47" s="129">
        <f>SUM(D39:D45)</f>
        <v>7751</v>
      </c>
      <c r="E47" s="152">
        <f>SUM(E39:E45)</f>
        <v>873352150</v>
      </c>
    </row>
    <row r="49" spans="1:1" x14ac:dyDescent="0.25">
      <c r="A49" s="214" t="s">
        <v>191</v>
      </c>
    </row>
    <row r="50" spans="1:1" x14ac:dyDescent="0.25">
      <c r="A50" s="214" t="s">
        <v>199</v>
      </c>
    </row>
  </sheetData>
  <mergeCells count="18">
    <mergeCell ref="B7:I7"/>
    <mergeCell ref="B21:I21"/>
    <mergeCell ref="B35:E35"/>
    <mergeCell ref="D22:E22"/>
    <mergeCell ref="A1:I1"/>
    <mergeCell ref="A2:I2"/>
    <mergeCell ref="A4:I4"/>
    <mergeCell ref="A5:I5"/>
    <mergeCell ref="A6:I6"/>
    <mergeCell ref="F22:G22"/>
    <mergeCell ref="H22:I22"/>
    <mergeCell ref="H8:I8"/>
    <mergeCell ref="B22:C22"/>
    <mergeCell ref="B36:C36"/>
    <mergeCell ref="D36:E36"/>
    <mergeCell ref="B8:C8"/>
    <mergeCell ref="D8:E8"/>
    <mergeCell ref="F8:G8"/>
  </mergeCells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CCFF"/>
  </sheetPr>
  <dimension ref="A1:H78"/>
  <sheetViews>
    <sheetView showGridLines="0" zoomScaleNormal="100" workbookViewId="0">
      <selection sqref="A1:H1"/>
    </sheetView>
  </sheetViews>
  <sheetFormatPr defaultRowHeight="15" x14ac:dyDescent="0.25"/>
  <cols>
    <col min="1" max="1" width="20" customWidth="1"/>
    <col min="2" max="2" width="11.85546875" style="4" customWidth="1"/>
    <col min="3" max="3" width="11" style="4" customWidth="1"/>
    <col min="4" max="4" width="2.140625" style="4" customWidth="1"/>
    <col min="5" max="5" width="14.7109375" style="4" customWidth="1"/>
    <col min="6" max="6" width="11" style="4" customWidth="1"/>
    <col min="7" max="7" width="2.28515625" customWidth="1"/>
    <col min="8" max="8" width="14.5703125" customWidth="1"/>
  </cols>
  <sheetData>
    <row r="1" spans="1:8" ht="18" x14ac:dyDescent="0.25">
      <c r="A1" s="254" t="s">
        <v>8</v>
      </c>
      <c r="B1" s="254"/>
      <c r="C1" s="254"/>
      <c r="D1" s="254"/>
      <c r="E1" s="254"/>
      <c r="F1" s="254"/>
      <c r="G1" s="254"/>
      <c r="H1" s="254"/>
    </row>
    <row r="2" spans="1:8" ht="18" x14ac:dyDescent="0.25">
      <c r="A2" s="254" t="s">
        <v>193</v>
      </c>
      <c r="B2" s="254"/>
      <c r="C2" s="254"/>
      <c r="D2" s="254"/>
      <c r="E2" s="254"/>
      <c r="F2" s="254"/>
      <c r="G2" s="254"/>
      <c r="H2" s="254"/>
    </row>
    <row r="3" spans="1:8" ht="18" x14ac:dyDescent="0.25">
      <c r="A3" s="82"/>
      <c r="B3" s="82"/>
      <c r="C3" s="82"/>
      <c r="D3" s="82"/>
      <c r="E3" s="82"/>
      <c r="F3" s="82"/>
      <c r="G3" s="82"/>
      <c r="H3" s="82"/>
    </row>
    <row r="4" spans="1:8" ht="18" x14ac:dyDescent="0.25">
      <c r="A4" s="254" t="s">
        <v>217</v>
      </c>
      <c r="B4" s="254"/>
      <c r="C4" s="254"/>
      <c r="D4" s="254"/>
      <c r="E4" s="254"/>
      <c r="F4" s="254"/>
      <c r="G4" s="254"/>
      <c r="H4" s="254"/>
    </row>
    <row r="5" spans="1:8" ht="18" x14ac:dyDescent="0.25">
      <c r="A5" s="254" t="s">
        <v>133</v>
      </c>
      <c r="B5" s="254"/>
      <c r="C5" s="254"/>
      <c r="D5" s="254"/>
      <c r="E5" s="254"/>
      <c r="F5" s="254"/>
      <c r="G5" s="254"/>
      <c r="H5" s="254"/>
    </row>
    <row r="6" spans="1:8" ht="18" x14ac:dyDescent="0.25">
      <c r="A6" s="254" t="s">
        <v>155</v>
      </c>
      <c r="B6" s="254"/>
      <c r="C6" s="254"/>
      <c r="D6" s="254"/>
      <c r="E6" s="254"/>
      <c r="F6" s="254"/>
      <c r="G6" s="254"/>
      <c r="H6" s="254"/>
    </row>
    <row r="7" spans="1:8" ht="15.75" x14ac:dyDescent="0.25">
      <c r="A7" s="251"/>
      <c r="B7" s="251"/>
      <c r="C7" s="251"/>
      <c r="D7" s="251"/>
      <c r="E7" s="251"/>
      <c r="F7" s="251"/>
      <c r="G7" s="251"/>
      <c r="H7" s="251"/>
    </row>
    <row r="8" spans="1:8" ht="31.5" customHeight="1" x14ac:dyDescent="0.25">
      <c r="A8" s="8"/>
      <c r="B8" s="17"/>
      <c r="C8" s="163" t="s">
        <v>39</v>
      </c>
      <c r="D8" s="69"/>
      <c r="E8" s="161" t="s">
        <v>10</v>
      </c>
      <c r="F8" s="163" t="s">
        <v>39</v>
      </c>
      <c r="G8" s="13"/>
      <c r="H8" s="264" t="s">
        <v>109</v>
      </c>
    </row>
    <row r="9" spans="1:8" ht="14.25" customHeight="1" x14ac:dyDescent="0.25">
      <c r="A9" s="14" t="s">
        <v>79</v>
      </c>
      <c r="B9" s="6" t="s">
        <v>62</v>
      </c>
      <c r="C9" s="7" t="s">
        <v>9</v>
      </c>
      <c r="D9" s="67"/>
      <c r="E9" s="162" t="s">
        <v>64</v>
      </c>
      <c r="F9" s="7" t="s">
        <v>9</v>
      </c>
      <c r="G9" s="15"/>
      <c r="H9" s="265"/>
    </row>
    <row r="10" spans="1:8" ht="14.25" customHeight="1" x14ac:dyDescent="0.25">
      <c r="A10" s="16"/>
      <c r="B10" s="26"/>
      <c r="C10" s="27"/>
      <c r="D10" s="28"/>
      <c r="E10" s="29"/>
      <c r="F10" s="27"/>
      <c r="G10" s="30"/>
      <c r="H10" s="31"/>
    </row>
    <row r="11" spans="1:8" s="93" customFormat="1" ht="12.95" customHeight="1" x14ac:dyDescent="0.2">
      <c r="A11" s="84">
        <v>10001</v>
      </c>
      <c r="B11" s="85">
        <v>430</v>
      </c>
      <c r="C11" s="86">
        <f t="shared" ref="C11:C45" si="0">(B11/$B$74)*100</f>
        <v>6.4429127959244825</v>
      </c>
      <c r="D11" s="87" t="s">
        <v>11</v>
      </c>
      <c r="E11" s="88">
        <v>23603166</v>
      </c>
      <c r="F11" s="86">
        <f t="shared" ref="F11:F45" si="1">(E11/$E$74)*100</f>
        <v>5.5486439017381404</v>
      </c>
      <c r="G11" s="89" t="s">
        <v>11</v>
      </c>
      <c r="H11" s="90">
        <v>23171.54</v>
      </c>
    </row>
    <row r="12" spans="1:8" s="93" customFormat="1" ht="12.95" customHeight="1" x14ac:dyDescent="0.2">
      <c r="A12" s="84">
        <v>10002</v>
      </c>
      <c r="B12" s="85">
        <v>41</v>
      </c>
      <c r="C12" s="86">
        <f t="shared" si="0"/>
        <v>0.61432424333233449</v>
      </c>
      <c r="D12" s="87"/>
      <c r="E12" s="91">
        <v>1631226</v>
      </c>
      <c r="F12" s="86">
        <f t="shared" si="1"/>
        <v>0.38346941241936361</v>
      </c>
      <c r="G12" s="89"/>
      <c r="H12" s="92">
        <v>14870.64</v>
      </c>
    </row>
    <row r="13" spans="1:8" s="93" customFormat="1" ht="12.95" customHeight="1" x14ac:dyDescent="0.2">
      <c r="A13" s="84">
        <v>10003</v>
      </c>
      <c r="B13" s="85">
        <v>182</v>
      </c>
      <c r="C13" s="86">
        <f t="shared" si="0"/>
        <v>2.7270002996703626</v>
      </c>
      <c r="D13" s="87"/>
      <c r="E13" s="91">
        <v>7422521</v>
      </c>
      <c r="F13" s="86">
        <f t="shared" si="1"/>
        <v>1.7448898966423945</v>
      </c>
      <c r="G13" s="89"/>
      <c r="H13" s="92">
        <v>21202.69</v>
      </c>
    </row>
    <row r="14" spans="1:8" s="93" customFormat="1" ht="12.95" customHeight="1" x14ac:dyDescent="0.2">
      <c r="A14" s="84">
        <v>10004</v>
      </c>
      <c r="B14" s="85">
        <v>135</v>
      </c>
      <c r="C14" s="86">
        <f t="shared" si="0"/>
        <v>2.0227749475576866</v>
      </c>
      <c r="D14" s="87"/>
      <c r="E14" s="91">
        <v>5681677</v>
      </c>
      <c r="F14" s="86">
        <f t="shared" si="1"/>
        <v>1.3356514307316167</v>
      </c>
      <c r="G14" s="89"/>
      <c r="H14" s="92">
        <v>26411.91</v>
      </c>
    </row>
    <row r="15" spans="1:8" s="93" customFormat="1" ht="12.95" customHeight="1" x14ac:dyDescent="0.2">
      <c r="A15" s="84">
        <v>10005</v>
      </c>
      <c r="B15" s="85">
        <v>137</v>
      </c>
      <c r="C15" s="86">
        <f t="shared" si="0"/>
        <v>2.0527419838178003</v>
      </c>
      <c r="D15" s="87"/>
      <c r="E15" s="91">
        <v>8516531</v>
      </c>
      <c r="F15" s="86">
        <f t="shared" si="1"/>
        <v>2.0020703068865346</v>
      </c>
      <c r="G15" s="89"/>
      <c r="H15" s="92">
        <v>27156.26</v>
      </c>
    </row>
    <row r="16" spans="1:8" s="93" customFormat="1" ht="12.95" customHeight="1" x14ac:dyDescent="0.2">
      <c r="A16" s="84">
        <v>10006</v>
      </c>
      <c r="B16" s="85">
        <v>75</v>
      </c>
      <c r="C16" s="86">
        <f t="shared" si="0"/>
        <v>1.1237638597542703</v>
      </c>
      <c r="D16" s="87"/>
      <c r="E16" s="91">
        <v>2039608</v>
      </c>
      <c r="F16" s="86">
        <f t="shared" si="1"/>
        <v>0.47947205434797713</v>
      </c>
      <c r="G16" s="89"/>
      <c r="H16" s="92">
        <v>21870.2</v>
      </c>
    </row>
    <row r="17" spans="1:8" s="93" customFormat="1" ht="12.95" customHeight="1" x14ac:dyDescent="0.2">
      <c r="A17" s="84">
        <v>10007</v>
      </c>
      <c r="B17" s="85">
        <v>48</v>
      </c>
      <c r="C17" s="86">
        <f t="shared" si="0"/>
        <v>0.71920887024273294</v>
      </c>
      <c r="D17" s="87"/>
      <c r="E17" s="91">
        <v>2024450</v>
      </c>
      <c r="F17" s="86">
        <f t="shared" si="1"/>
        <v>0.47590870423373621</v>
      </c>
      <c r="G17" s="89"/>
      <c r="H17" s="92">
        <v>24294.21</v>
      </c>
    </row>
    <row r="18" spans="1:8" s="93" customFormat="1" ht="12.95" customHeight="1" x14ac:dyDescent="0.2">
      <c r="A18" s="84">
        <v>10010</v>
      </c>
      <c r="B18" s="85">
        <v>225</v>
      </c>
      <c r="C18" s="86">
        <f t="shared" si="0"/>
        <v>3.3712915792628113</v>
      </c>
      <c r="D18" s="87"/>
      <c r="E18" s="91">
        <v>12755452</v>
      </c>
      <c r="F18" s="86">
        <f t="shared" si="1"/>
        <v>2.9985579457312452</v>
      </c>
      <c r="G18" s="89"/>
      <c r="H18" s="92">
        <v>23899.360000000001</v>
      </c>
    </row>
    <row r="19" spans="1:8" s="93" customFormat="1" ht="12.95" customHeight="1" x14ac:dyDescent="0.2">
      <c r="A19" s="84">
        <v>10011</v>
      </c>
      <c r="B19" s="85">
        <v>194</v>
      </c>
      <c r="C19" s="86">
        <f t="shared" si="0"/>
        <v>2.9068025172310459</v>
      </c>
      <c r="D19" s="87"/>
      <c r="E19" s="91">
        <v>7663470</v>
      </c>
      <c r="F19" s="86">
        <f t="shared" si="1"/>
        <v>1.8015323063716615</v>
      </c>
      <c r="G19" s="89"/>
      <c r="H19" s="92">
        <v>23973.37</v>
      </c>
    </row>
    <row r="20" spans="1:8" s="93" customFormat="1" ht="12.95" customHeight="1" x14ac:dyDescent="0.2">
      <c r="A20" s="84">
        <v>10012</v>
      </c>
      <c r="B20" s="85">
        <v>206</v>
      </c>
      <c r="C20" s="86">
        <f t="shared" si="0"/>
        <v>3.0866047347917291</v>
      </c>
      <c r="D20" s="87"/>
      <c r="E20" s="91">
        <v>6786680</v>
      </c>
      <c r="F20" s="86">
        <f t="shared" si="1"/>
        <v>1.5954160808362829</v>
      </c>
      <c r="G20" s="89"/>
      <c r="H20" s="92">
        <v>16435.36</v>
      </c>
    </row>
    <row r="21" spans="1:8" s="93" customFormat="1" ht="12.95" customHeight="1" x14ac:dyDescent="0.2">
      <c r="A21" s="84">
        <v>10013</v>
      </c>
      <c r="B21" s="85">
        <v>184</v>
      </c>
      <c r="C21" s="86">
        <f t="shared" si="0"/>
        <v>2.7569673359304767</v>
      </c>
      <c r="D21" s="87"/>
      <c r="E21" s="91">
        <v>7263149</v>
      </c>
      <c r="F21" s="86">
        <f t="shared" si="1"/>
        <v>1.7074246482978375</v>
      </c>
      <c r="G21" s="89"/>
      <c r="H21" s="92">
        <v>21690.880000000001</v>
      </c>
    </row>
    <row r="22" spans="1:8" s="93" customFormat="1" ht="12.95" customHeight="1" x14ac:dyDescent="0.2">
      <c r="A22" s="84">
        <v>10014</v>
      </c>
      <c r="B22" s="85">
        <v>127</v>
      </c>
      <c r="C22" s="86">
        <f t="shared" si="0"/>
        <v>1.9029068025172311</v>
      </c>
      <c r="D22" s="87"/>
      <c r="E22" s="91">
        <v>8780415</v>
      </c>
      <c r="F22" s="86">
        <f t="shared" si="1"/>
        <v>2.064104287724795</v>
      </c>
      <c r="G22" s="89"/>
      <c r="H22" s="92">
        <v>26334.92</v>
      </c>
    </row>
    <row r="23" spans="1:8" s="93" customFormat="1" ht="12.95" customHeight="1" x14ac:dyDescent="0.2">
      <c r="A23" s="84">
        <v>10016</v>
      </c>
      <c r="B23" s="85">
        <v>394</v>
      </c>
      <c r="C23" s="86">
        <f t="shared" si="0"/>
        <v>5.9035061432424332</v>
      </c>
      <c r="D23" s="87"/>
      <c r="E23" s="91">
        <v>16755936</v>
      </c>
      <c r="F23" s="86">
        <f t="shared" si="1"/>
        <v>3.9389936970453272</v>
      </c>
      <c r="G23" s="89"/>
      <c r="H23" s="92">
        <v>22968.82</v>
      </c>
    </row>
    <row r="24" spans="1:8" s="93" customFormat="1" ht="12.95" customHeight="1" x14ac:dyDescent="0.2">
      <c r="A24" s="84">
        <v>10017</v>
      </c>
      <c r="B24" s="85">
        <v>605</v>
      </c>
      <c r="C24" s="86">
        <f t="shared" si="0"/>
        <v>9.0650284686844476</v>
      </c>
      <c r="D24" s="87"/>
      <c r="E24" s="91">
        <v>36755096</v>
      </c>
      <c r="F24" s="86">
        <f t="shared" si="1"/>
        <v>8.6404060912082699</v>
      </c>
      <c r="G24" s="89"/>
      <c r="H24" s="92">
        <v>25640.74</v>
      </c>
    </row>
    <row r="25" spans="1:8" s="93" customFormat="1" ht="12.95" customHeight="1" x14ac:dyDescent="0.2">
      <c r="A25" s="84">
        <v>10018</v>
      </c>
      <c r="B25" s="85">
        <v>498</v>
      </c>
      <c r="C25" s="86">
        <f t="shared" si="0"/>
        <v>7.4617920287683548</v>
      </c>
      <c r="D25" s="87"/>
      <c r="E25" s="91">
        <v>27699465</v>
      </c>
      <c r="F25" s="86">
        <f t="shared" si="1"/>
        <v>6.5116038904975317</v>
      </c>
      <c r="G25" s="89"/>
      <c r="H25" s="92">
        <v>22336.34</v>
      </c>
    </row>
    <row r="26" spans="1:8" s="93" customFormat="1" ht="12.95" customHeight="1" x14ac:dyDescent="0.2">
      <c r="A26" s="84">
        <v>10019</v>
      </c>
      <c r="B26" s="85">
        <v>524</v>
      </c>
      <c r="C26" s="86">
        <f t="shared" si="0"/>
        <v>7.8513635001498354</v>
      </c>
      <c r="D26" s="87"/>
      <c r="E26" s="91">
        <v>48428303</v>
      </c>
      <c r="F26" s="86">
        <f t="shared" si="1"/>
        <v>11.384549348696565</v>
      </c>
      <c r="G26" s="89"/>
      <c r="H26" s="92">
        <v>32524.75</v>
      </c>
    </row>
    <row r="27" spans="1:8" s="93" customFormat="1" ht="12.95" customHeight="1" x14ac:dyDescent="0.2">
      <c r="A27" s="84">
        <v>10020</v>
      </c>
      <c r="B27" s="85">
        <v>89</v>
      </c>
      <c r="C27" s="86">
        <f t="shared" si="0"/>
        <v>1.3335331135750674</v>
      </c>
      <c r="D27" s="87"/>
      <c r="E27" s="91">
        <v>13488976</v>
      </c>
      <c r="F27" s="86">
        <f t="shared" si="1"/>
        <v>3.1709951293437557</v>
      </c>
      <c r="G27" s="89"/>
      <c r="H27" s="92">
        <v>45328.91</v>
      </c>
    </row>
    <row r="28" spans="1:8" s="93" customFormat="1" ht="12.95" customHeight="1" x14ac:dyDescent="0.2">
      <c r="A28" s="84">
        <v>10021</v>
      </c>
      <c r="B28" s="85">
        <v>78</v>
      </c>
      <c r="C28" s="86">
        <f t="shared" si="0"/>
        <v>1.1687144141444412</v>
      </c>
      <c r="D28" s="87"/>
      <c r="E28" s="91">
        <v>3828435</v>
      </c>
      <c r="F28" s="86">
        <f t="shared" si="1"/>
        <v>0.89999038755863758</v>
      </c>
      <c r="G28" s="89"/>
      <c r="H28" s="92">
        <v>23106.34</v>
      </c>
    </row>
    <row r="29" spans="1:8" s="93" customFormat="1" ht="12.95" customHeight="1" x14ac:dyDescent="0.2">
      <c r="A29" s="84">
        <v>10022</v>
      </c>
      <c r="B29" s="85">
        <v>819</v>
      </c>
      <c r="C29" s="86">
        <f t="shared" si="0"/>
        <v>12.271501348516631</v>
      </c>
      <c r="D29" s="87"/>
      <c r="E29" s="91">
        <v>51917913</v>
      </c>
      <c r="F29" s="86">
        <f t="shared" si="1"/>
        <v>12.204888588184371</v>
      </c>
      <c r="G29" s="89"/>
      <c r="H29" s="92">
        <v>28202.15</v>
      </c>
    </row>
    <row r="30" spans="1:8" s="93" customFormat="1" ht="12.95" customHeight="1" x14ac:dyDescent="0.2">
      <c r="A30" s="84">
        <v>10023</v>
      </c>
      <c r="B30" s="85">
        <v>51</v>
      </c>
      <c r="C30" s="86">
        <f t="shared" si="0"/>
        <v>0.76415942463290376</v>
      </c>
      <c r="D30" s="87"/>
      <c r="E30" s="91">
        <v>1265519</v>
      </c>
      <c r="F30" s="86">
        <f t="shared" si="1"/>
        <v>0.29749883053331705</v>
      </c>
      <c r="G30" s="89"/>
      <c r="H30" s="92">
        <v>3960.76</v>
      </c>
    </row>
    <row r="31" spans="1:8" s="93" customFormat="1" ht="12.95" customHeight="1" x14ac:dyDescent="0.2">
      <c r="A31" s="84">
        <v>10024</v>
      </c>
      <c r="B31" s="85">
        <v>38</v>
      </c>
      <c r="C31" s="86">
        <f t="shared" si="0"/>
        <v>0.56937368894216367</v>
      </c>
      <c r="D31" s="87"/>
      <c r="E31" s="91">
        <v>1687062</v>
      </c>
      <c r="F31" s="86">
        <f t="shared" si="1"/>
        <v>0.39659536683147295</v>
      </c>
      <c r="G31" s="89"/>
      <c r="H31" s="92">
        <v>14459.9</v>
      </c>
    </row>
    <row r="32" spans="1:8" s="93" customFormat="1" ht="12.95" customHeight="1" x14ac:dyDescent="0.2">
      <c r="A32" s="84">
        <v>10025</v>
      </c>
      <c r="B32" s="85">
        <v>13</v>
      </c>
      <c r="C32" s="86">
        <f t="shared" si="0"/>
        <v>0.1947857356907402</v>
      </c>
      <c r="D32" s="87"/>
      <c r="E32" s="91">
        <v>342597</v>
      </c>
      <c r="F32" s="86">
        <f t="shared" si="1"/>
        <v>8.0537871690763083E-2</v>
      </c>
      <c r="G32" s="89"/>
      <c r="H32" s="92">
        <v>23745.19</v>
      </c>
    </row>
    <row r="33" spans="1:8" s="93" customFormat="1" ht="12.95" customHeight="1" x14ac:dyDescent="0.2">
      <c r="A33" s="84">
        <v>10028</v>
      </c>
      <c r="B33" s="85">
        <v>54</v>
      </c>
      <c r="C33" s="86">
        <f t="shared" si="0"/>
        <v>0.80910997902307469</v>
      </c>
      <c r="D33" s="87"/>
      <c r="E33" s="91">
        <v>782256</v>
      </c>
      <c r="F33" s="86">
        <f t="shared" si="1"/>
        <v>0.1838931262017168</v>
      </c>
      <c r="G33" s="89"/>
      <c r="H33" s="92">
        <v>5146.38</v>
      </c>
    </row>
    <row r="34" spans="1:8" s="93" customFormat="1" ht="12.95" customHeight="1" x14ac:dyDescent="0.2">
      <c r="A34" s="84">
        <v>10036</v>
      </c>
      <c r="B34" s="85">
        <v>435</v>
      </c>
      <c r="C34" s="86">
        <f t="shared" si="0"/>
        <v>6.5178303865747678</v>
      </c>
      <c r="D34" s="87"/>
      <c r="E34" s="91">
        <v>41720275</v>
      </c>
      <c r="F34" s="86">
        <f t="shared" si="1"/>
        <v>9.8076228188027059</v>
      </c>
      <c r="G34" s="89"/>
      <c r="H34" s="92">
        <v>32680.79</v>
      </c>
    </row>
    <row r="35" spans="1:8" s="93" customFormat="1" ht="12.95" customHeight="1" x14ac:dyDescent="0.2">
      <c r="A35" s="84">
        <v>10038</v>
      </c>
      <c r="B35" s="85">
        <v>82</v>
      </c>
      <c r="C35" s="86">
        <f t="shared" si="0"/>
        <v>1.228648486664669</v>
      </c>
      <c r="D35" s="87"/>
      <c r="E35" s="91">
        <v>3232940</v>
      </c>
      <c r="F35" s="86">
        <f t="shared" si="1"/>
        <v>0.76000112932668873</v>
      </c>
      <c r="G35" s="89"/>
      <c r="H35" s="92">
        <v>24550.61</v>
      </c>
    </row>
    <row r="36" spans="1:8" s="93" customFormat="1" ht="12.95" customHeight="1" x14ac:dyDescent="0.2">
      <c r="A36" s="84">
        <v>10065</v>
      </c>
      <c r="B36" s="85">
        <v>92</v>
      </c>
      <c r="C36" s="86">
        <f t="shared" si="0"/>
        <v>1.3784836679652384</v>
      </c>
      <c r="D36" s="87"/>
      <c r="E36" s="91">
        <v>2506961</v>
      </c>
      <c r="F36" s="86">
        <f t="shared" si="1"/>
        <v>0.5893376280345336</v>
      </c>
      <c r="G36" s="89"/>
      <c r="H36" s="92">
        <v>18170.43</v>
      </c>
    </row>
    <row r="37" spans="1:8" s="93" customFormat="1" ht="12.95" customHeight="1" x14ac:dyDescent="0.2">
      <c r="A37" s="84">
        <v>10075</v>
      </c>
      <c r="B37" s="85">
        <v>38</v>
      </c>
      <c r="C37" s="86">
        <f t="shared" si="0"/>
        <v>0.56937368894216367</v>
      </c>
      <c r="D37" s="87"/>
      <c r="E37" s="91">
        <v>1586746</v>
      </c>
      <c r="F37" s="86">
        <f t="shared" si="1"/>
        <v>0.37301303208677122</v>
      </c>
      <c r="G37" s="89"/>
      <c r="H37" s="92">
        <v>12331.19</v>
      </c>
    </row>
    <row r="38" spans="1:8" s="93" customFormat="1" ht="12.95" customHeight="1" x14ac:dyDescent="0.2">
      <c r="A38" s="84">
        <v>10104</v>
      </c>
      <c r="B38" s="85">
        <v>18</v>
      </c>
      <c r="C38" s="86">
        <f t="shared" si="0"/>
        <v>0.26970332634102484</v>
      </c>
      <c r="D38" s="87"/>
      <c r="E38" s="91">
        <v>3126176</v>
      </c>
      <c r="F38" s="86">
        <f t="shared" si="1"/>
        <v>0.73490299556255001</v>
      </c>
      <c r="G38" s="89"/>
      <c r="H38" s="92">
        <v>106403.73</v>
      </c>
    </row>
    <row r="39" spans="1:8" s="93" customFormat="1" ht="12.95" customHeight="1" x14ac:dyDescent="0.2">
      <c r="A39" s="84">
        <v>10105</v>
      </c>
      <c r="B39" s="85">
        <v>24</v>
      </c>
      <c r="C39" s="86">
        <f t="shared" si="0"/>
        <v>0.35960443512136647</v>
      </c>
      <c r="D39" s="87"/>
      <c r="E39" s="91">
        <v>4328743</v>
      </c>
      <c r="F39" s="86">
        <f t="shared" si="1"/>
        <v>1.0176030388949373</v>
      </c>
      <c r="G39" s="89"/>
      <c r="H39" s="92">
        <v>59053.32</v>
      </c>
    </row>
    <row r="40" spans="1:8" s="93" customFormat="1" ht="12.95" customHeight="1" x14ac:dyDescent="0.2">
      <c r="A40" s="84">
        <v>10106</v>
      </c>
      <c r="B40" s="85">
        <v>23</v>
      </c>
      <c r="C40" s="86">
        <f t="shared" si="0"/>
        <v>0.34462091699130959</v>
      </c>
      <c r="D40" s="87"/>
      <c r="E40" s="91">
        <v>1525580</v>
      </c>
      <c r="F40" s="86">
        <f t="shared" si="1"/>
        <v>0.3586340986464982</v>
      </c>
      <c r="G40" s="89"/>
      <c r="H40" s="92">
        <v>34184.78</v>
      </c>
    </row>
    <row r="41" spans="1:8" s="93" customFormat="1" ht="12.95" customHeight="1" x14ac:dyDescent="0.2">
      <c r="A41" s="84">
        <v>10110</v>
      </c>
      <c r="B41" s="85">
        <v>21</v>
      </c>
      <c r="C41" s="86">
        <f t="shared" si="0"/>
        <v>0.31465388073119566</v>
      </c>
      <c r="D41" s="87"/>
      <c r="E41" s="88">
        <v>965583</v>
      </c>
      <c r="F41" s="86">
        <f t="shared" si="1"/>
        <v>0.22698972775821763</v>
      </c>
      <c r="G41" s="89"/>
      <c r="H41" s="92">
        <v>24348.44</v>
      </c>
    </row>
    <row r="42" spans="1:8" s="93" customFormat="1" ht="12.95" customHeight="1" x14ac:dyDescent="0.2">
      <c r="A42" s="84">
        <v>10111</v>
      </c>
      <c r="B42" s="85">
        <v>14</v>
      </c>
      <c r="C42" s="86">
        <f t="shared" si="0"/>
        <v>0.20976925382079711</v>
      </c>
      <c r="D42" s="87"/>
      <c r="E42" s="91">
        <v>1839386</v>
      </c>
      <c r="F42" s="86">
        <f t="shared" si="1"/>
        <v>0.43240376786074003</v>
      </c>
      <c r="G42" s="89"/>
      <c r="H42" s="92">
        <v>88164.42</v>
      </c>
    </row>
    <row r="43" spans="1:8" s="93" customFormat="1" ht="12.95" customHeight="1" x14ac:dyDescent="0.2">
      <c r="A43" s="84">
        <v>10118</v>
      </c>
      <c r="B43" s="85">
        <v>44</v>
      </c>
      <c r="C43" s="86">
        <f t="shared" si="0"/>
        <v>0.65927479772250519</v>
      </c>
      <c r="D43" s="87"/>
      <c r="E43" s="91">
        <v>4036998</v>
      </c>
      <c r="F43" s="86">
        <f t="shared" si="1"/>
        <v>0.94901948043872886</v>
      </c>
      <c r="G43" s="89"/>
      <c r="H43" s="92">
        <v>31318.82</v>
      </c>
    </row>
    <row r="44" spans="1:8" s="93" customFormat="1" ht="12.95" customHeight="1" x14ac:dyDescent="0.2">
      <c r="A44" s="84">
        <v>10119</v>
      </c>
      <c r="B44" s="85">
        <v>51</v>
      </c>
      <c r="C44" s="86">
        <f t="shared" si="0"/>
        <v>0.76415942463290376</v>
      </c>
      <c r="D44" s="87"/>
      <c r="E44" s="91">
        <v>1863156</v>
      </c>
      <c r="F44" s="86">
        <f t="shared" si="1"/>
        <v>0.43799163118146212</v>
      </c>
      <c r="G44" s="89"/>
      <c r="H44" s="92">
        <v>25221.26</v>
      </c>
    </row>
    <row r="45" spans="1:8" s="93" customFormat="1" ht="12.95" customHeight="1" x14ac:dyDescent="0.2">
      <c r="A45" s="84">
        <v>10128</v>
      </c>
      <c r="B45" s="85">
        <v>29</v>
      </c>
      <c r="C45" s="86">
        <f t="shared" si="0"/>
        <v>0.43452202577165117</v>
      </c>
      <c r="D45" s="87"/>
      <c r="E45" s="91">
        <v>769375</v>
      </c>
      <c r="F45" s="86">
        <f t="shared" si="1"/>
        <v>0.18086505437023923</v>
      </c>
      <c r="G45" s="89"/>
      <c r="H45" s="92">
        <v>29106.09</v>
      </c>
    </row>
    <row r="46" spans="1:8" s="93" customFormat="1" ht="12.95" customHeight="1" x14ac:dyDescent="0.2">
      <c r="A46" s="202"/>
      <c r="B46" s="203"/>
      <c r="C46" s="204"/>
      <c r="D46" s="205"/>
      <c r="E46" s="206"/>
      <c r="F46" s="204"/>
      <c r="G46" s="207"/>
      <c r="H46" s="203"/>
    </row>
    <row r="47" spans="1:8" s="93" customFormat="1" ht="12.95" customHeight="1" x14ac:dyDescent="0.2">
      <c r="A47" s="172"/>
      <c r="B47" s="173"/>
      <c r="C47" s="86"/>
      <c r="D47" s="87"/>
      <c r="E47" s="94"/>
      <c r="F47" s="86"/>
      <c r="G47" s="174"/>
      <c r="H47" s="173"/>
    </row>
    <row r="48" spans="1:8" s="93" customFormat="1" ht="12.95" customHeight="1" x14ac:dyDescent="0.2">
      <c r="A48" s="172"/>
      <c r="B48" s="173"/>
      <c r="C48" s="86"/>
      <c r="D48" s="87"/>
      <c r="E48" s="94"/>
      <c r="F48" s="86"/>
      <c r="G48" s="174"/>
      <c r="H48" s="173"/>
    </row>
    <row r="49" spans="1:8" s="93" customFormat="1" ht="12.95" customHeight="1" x14ac:dyDescent="0.2">
      <c r="A49" s="175"/>
      <c r="B49" s="176"/>
      <c r="C49" s="167"/>
      <c r="D49" s="168"/>
      <c r="E49" s="97"/>
      <c r="F49" s="167"/>
      <c r="G49" s="177"/>
      <c r="H49" s="176"/>
    </row>
    <row r="50" spans="1:8" s="93" customFormat="1" ht="32.25" customHeight="1" x14ac:dyDescent="0.25">
      <c r="A50" s="8"/>
      <c r="B50" s="17"/>
      <c r="C50" s="163" t="s">
        <v>39</v>
      </c>
      <c r="D50" s="69"/>
      <c r="E50" s="161" t="s">
        <v>10</v>
      </c>
      <c r="F50" s="163" t="s">
        <v>39</v>
      </c>
      <c r="G50" s="13"/>
      <c r="H50" s="264" t="s">
        <v>109</v>
      </c>
    </row>
    <row r="51" spans="1:8" s="93" customFormat="1" ht="12.95" customHeight="1" x14ac:dyDescent="0.25">
      <c r="A51" s="14" t="s">
        <v>79</v>
      </c>
      <c r="B51" s="6" t="s">
        <v>62</v>
      </c>
      <c r="C51" s="7" t="s">
        <v>9</v>
      </c>
      <c r="D51" s="67"/>
      <c r="E51" s="162" t="s">
        <v>64</v>
      </c>
      <c r="F51" s="7" t="s">
        <v>9</v>
      </c>
      <c r="G51" s="15"/>
      <c r="H51" s="265"/>
    </row>
    <row r="52" spans="1:8" s="93" customFormat="1" ht="12.95" customHeight="1" x14ac:dyDescent="0.2">
      <c r="A52" s="84"/>
      <c r="B52" s="85"/>
      <c r="C52" s="86"/>
      <c r="D52" s="87"/>
      <c r="E52" s="91"/>
      <c r="F52" s="86"/>
      <c r="G52" s="89"/>
      <c r="H52" s="92"/>
    </row>
    <row r="53" spans="1:8" s="93" customFormat="1" ht="12.95" customHeight="1" x14ac:dyDescent="0.2">
      <c r="A53" s="84">
        <v>10151</v>
      </c>
      <c r="B53" s="85">
        <v>19</v>
      </c>
      <c r="C53" s="86">
        <f t="shared" ref="C53:C60" si="2">(B53/$B$74)*100</f>
        <v>0.28468684447108183</v>
      </c>
      <c r="D53" s="87" t="s">
        <v>11</v>
      </c>
      <c r="E53" s="88">
        <v>884171</v>
      </c>
      <c r="F53" s="86">
        <f t="shared" ref="F53:F60" si="3">(E53/$E$74)*100</f>
        <v>0.20785135465486762</v>
      </c>
      <c r="G53" s="87" t="s">
        <v>11</v>
      </c>
      <c r="H53" s="90">
        <v>29324.14</v>
      </c>
    </row>
    <row r="54" spans="1:8" s="93" customFormat="1" ht="12.95" customHeight="1" x14ac:dyDescent="0.2">
      <c r="A54" s="84">
        <v>10152</v>
      </c>
      <c r="B54" s="85">
        <v>27</v>
      </c>
      <c r="C54" s="86">
        <f t="shared" si="2"/>
        <v>0.40455498951153734</v>
      </c>
      <c r="D54" s="87"/>
      <c r="E54" s="91">
        <v>2269495</v>
      </c>
      <c r="F54" s="86">
        <f t="shared" si="3"/>
        <v>0.53351400366269508</v>
      </c>
      <c r="G54" s="89"/>
      <c r="H54" s="92">
        <v>52173</v>
      </c>
    </row>
    <row r="55" spans="1:8" s="93" customFormat="1" ht="12.95" customHeight="1" x14ac:dyDescent="0.2">
      <c r="A55" s="84">
        <v>10153</v>
      </c>
      <c r="B55" s="85">
        <v>24</v>
      </c>
      <c r="C55" s="86">
        <f t="shared" si="2"/>
        <v>0.35960443512136647</v>
      </c>
      <c r="D55" s="87"/>
      <c r="E55" s="91">
        <v>3123609</v>
      </c>
      <c r="F55" s="86">
        <f t="shared" si="3"/>
        <v>0.73429954393679098</v>
      </c>
      <c r="G55" s="89"/>
      <c r="H55" s="92">
        <v>61208.25</v>
      </c>
    </row>
    <row r="56" spans="1:8" s="93" customFormat="1" ht="12.95" customHeight="1" x14ac:dyDescent="0.2">
      <c r="A56" s="84">
        <v>10155</v>
      </c>
      <c r="B56" s="85">
        <v>21</v>
      </c>
      <c r="C56" s="86">
        <f t="shared" si="2"/>
        <v>0.31465388073119566</v>
      </c>
      <c r="D56" s="87"/>
      <c r="E56" s="91">
        <v>442193</v>
      </c>
      <c r="F56" s="86">
        <f t="shared" si="3"/>
        <v>0.10395094848044087</v>
      </c>
      <c r="G56" s="89"/>
      <c r="H56" s="92">
        <v>17894.07</v>
      </c>
    </row>
    <row r="57" spans="1:8" s="93" customFormat="1" ht="12.95" customHeight="1" x14ac:dyDescent="0.2">
      <c r="A57" s="84">
        <v>10158</v>
      </c>
      <c r="B57" s="85">
        <v>14</v>
      </c>
      <c r="C57" s="86">
        <f t="shared" si="2"/>
        <v>0.20976925382079711</v>
      </c>
      <c r="D57" s="87"/>
      <c r="E57" s="91">
        <v>1044665</v>
      </c>
      <c r="F57" s="86">
        <f t="shared" si="3"/>
        <v>0.24558036331267064</v>
      </c>
      <c r="G57" s="89"/>
      <c r="H57" s="92">
        <v>49778.75</v>
      </c>
    </row>
    <row r="58" spans="1:8" s="93" customFormat="1" ht="12.95" customHeight="1" x14ac:dyDescent="0.2">
      <c r="A58" s="84">
        <v>10165</v>
      </c>
      <c r="B58" s="85">
        <v>36</v>
      </c>
      <c r="C58" s="86">
        <f t="shared" si="2"/>
        <v>0.53940665268204968</v>
      </c>
      <c r="D58" s="87"/>
      <c r="E58" s="91">
        <v>1137029</v>
      </c>
      <c r="F58" s="86">
        <f t="shared" si="3"/>
        <v>0.26729333797632976</v>
      </c>
      <c r="G58" s="89"/>
      <c r="H58" s="92">
        <v>27108.39</v>
      </c>
    </row>
    <row r="59" spans="1:8" s="93" customFormat="1" ht="12.95" customHeight="1" x14ac:dyDescent="0.2">
      <c r="A59" s="84">
        <v>10166</v>
      </c>
      <c r="B59" s="85">
        <v>14</v>
      </c>
      <c r="C59" s="86">
        <f t="shared" si="2"/>
        <v>0.20976925382079711</v>
      </c>
      <c r="D59" s="87"/>
      <c r="E59" s="91">
        <v>4629521</v>
      </c>
      <c r="F59" s="86">
        <f t="shared" si="3"/>
        <v>1.0883100794452176</v>
      </c>
      <c r="G59" s="89"/>
      <c r="H59" s="92">
        <v>216644.21</v>
      </c>
    </row>
    <row r="60" spans="1:8" s="93" customFormat="1" ht="12.95" customHeight="1" x14ac:dyDescent="0.2">
      <c r="A60" s="84">
        <v>10167</v>
      </c>
      <c r="B60" s="85">
        <v>12</v>
      </c>
      <c r="C60" s="86">
        <f t="shared" si="2"/>
        <v>0.17980221756068324</v>
      </c>
      <c r="D60" s="87"/>
      <c r="E60" s="91">
        <v>2288346</v>
      </c>
      <c r="F60" s="86">
        <f t="shared" si="3"/>
        <v>0.53794550603791313</v>
      </c>
      <c r="G60" s="89"/>
      <c r="H60" s="92">
        <v>122319.48</v>
      </c>
    </row>
    <row r="61" spans="1:8" s="93" customFormat="1" ht="12.95" customHeight="1" x14ac:dyDescent="0.2">
      <c r="A61" s="84">
        <v>10169</v>
      </c>
      <c r="B61" s="85">
        <v>21</v>
      </c>
      <c r="C61" s="86">
        <f t="shared" ref="C61:C71" si="4">(B61/$B$74)*100</f>
        <v>0.31465388073119566</v>
      </c>
      <c r="D61" s="87"/>
      <c r="E61" s="91">
        <v>1579851</v>
      </c>
      <c r="F61" s="86">
        <f t="shared" ref="F61:F71" si="5">(E61/$E$74)*100</f>
        <v>0.37139215208692355</v>
      </c>
      <c r="G61" s="89"/>
      <c r="H61" s="92">
        <v>36426.660000000003</v>
      </c>
    </row>
    <row r="62" spans="1:8" s="93" customFormat="1" ht="12.95" customHeight="1" x14ac:dyDescent="0.2">
      <c r="A62" s="84">
        <v>10170</v>
      </c>
      <c r="B62" s="85">
        <v>18</v>
      </c>
      <c r="C62" s="86">
        <f t="shared" si="4"/>
        <v>0.26970332634102484</v>
      </c>
      <c r="D62" s="87"/>
      <c r="E62" s="91">
        <v>580750</v>
      </c>
      <c r="F62" s="86">
        <f t="shared" si="5"/>
        <v>0.13652299636135362</v>
      </c>
      <c r="G62" s="89"/>
      <c r="H62" s="92">
        <v>26325.360000000001</v>
      </c>
    </row>
    <row r="63" spans="1:8" s="93" customFormat="1" ht="12.95" customHeight="1" x14ac:dyDescent="0.2">
      <c r="A63" s="84">
        <v>10171</v>
      </c>
      <c r="B63" s="85">
        <v>14</v>
      </c>
      <c r="C63" s="86">
        <f t="shared" si="4"/>
        <v>0.20976925382079711</v>
      </c>
      <c r="D63" s="87"/>
      <c r="E63" s="91">
        <v>1075486</v>
      </c>
      <c r="F63" s="86">
        <f t="shared" si="5"/>
        <v>0.25282577919016225</v>
      </c>
      <c r="G63" s="89"/>
      <c r="H63" s="92">
        <v>77337.34</v>
      </c>
    </row>
    <row r="64" spans="1:8" s="93" customFormat="1" ht="12.95" customHeight="1" x14ac:dyDescent="0.2">
      <c r="A64" s="84">
        <v>10172</v>
      </c>
      <c r="B64" s="85">
        <v>12</v>
      </c>
      <c r="C64" s="86">
        <f t="shared" si="4"/>
        <v>0.17980221756068324</v>
      </c>
      <c r="D64" s="87"/>
      <c r="E64" s="91">
        <v>1058467</v>
      </c>
      <c r="F64" s="86">
        <f t="shared" si="5"/>
        <v>0.248824944278283</v>
      </c>
      <c r="G64" s="89"/>
      <c r="H64" s="92">
        <v>82450.7</v>
      </c>
    </row>
    <row r="65" spans="1:8" s="93" customFormat="1" ht="12.95" customHeight="1" x14ac:dyDescent="0.2">
      <c r="A65" s="84">
        <v>10173</v>
      </c>
      <c r="B65" s="85">
        <v>12</v>
      </c>
      <c r="C65" s="86">
        <f t="shared" si="4"/>
        <v>0.17980221756068324</v>
      </c>
      <c r="D65" s="87"/>
      <c r="E65" s="91">
        <v>559467</v>
      </c>
      <c r="F65" s="86">
        <f t="shared" si="5"/>
        <v>0.13151977822694347</v>
      </c>
      <c r="G65" s="89"/>
      <c r="H65" s="92">
        <v>14156.88</v>
      </c>
    </row>
    <row r="66" spans="1:8" s="93" customFormat="1" ht="12.95" customHeight="1" x14ac:dyDescent="0.2">
      <c r="A66" s="84">
        <v>10174</v>
      </c>
      <c r="B66" s="85">
        <v>13</v>
      </c>
      <c r="C66" s="86">
        <f t="shared" si="4"/>
        <v>0.1947857356907402</v>
      </c>
      <c r="D66" s="87"/>
      <c r="E66" s="91">
        <v>666721</v>
      </c>
      <c r="F66" s="86">
        <f t="shared" si="5"/>
        <v>0.1567331014326957</v>
      </c>
      <c r="G66" s="89"/>
      <c r="H66" s="92">
        <v>33827.760000000002</v>
      </c>
    </row>
    <row r="67" spans="1:8" s="93" customFormat="1" ht="12.95" customHeight="1" x14ac:dyDescent="0.2">
      <c r="A67" s="84">
        <v>10175</v>
      </c>
      <c r="B67" s="85">
        <v>18</v>
      </c>
      <c r="C67" s="86">
        <f t="shared" si="4"/>
        <v>0.26970332634102484</v>
      </c>
      <c r="D67" s="87"/>
      <c r="E67" s="91">
        <v>397976</v>
      </c>
      <c r="F67" s="86">
        <f t="shared" si="5"/>
        <v>9.3556394317530878E-2</v>
      </c>
      <c r="G67" s="89"/>
      <c r="H67" s="92">
        <v>18820.32</v>
      </c>
    </row>
    <row r="68" spans="1:8" s="93" customFormat="1" ht="12.95" customHeight="1" x14ac:dyDescent="0.2">
      <c r="A68" s="84">
        <v>10176</v>
      </c>
      <c r="B68" s="85">
        <v>11</v>
      </c>
      <c r="C68" s="86">
        <f t="shared" si="4"/>
        <v>0.1648186994306263</v>
      </c>
      <c r="D68" s="87"/>
      <c r="E68" s="91">
        <v>602961</v>
      </c>
      <c r="F68" s="86">
        <f t="shared" si="5"/>
        <v>0.14174436919335021</v>
      </c>
      <c r="G68" s="89"/>
      <c r="H68" s="92">
        <v>45941.2</v>
      </c>
    </row>
    <row r="69" spans="1:8" s="93" customFormat="1" ht="12.95" customHeight="1" x14ac:dyDescent="0.2">
      <c r="A69" s="84">
        <v>10271</v>
      </c>
      <c r="B69" s="85">
        <v>12</v>
      </c>
      <c r="C69" s="86">
        <f t="shared" si="4"/>
        <v>0.17980221756068324</v>
      </c>
      <c r="D69" s="87"/>
      <c r="E69" s="91">
        <v>694600</v>
      </c>
      <c r="F69" s="86">
        <f t="shared" si="5"/>
        <v>0.16328691049951996</v>
      </c>
      <c r="G69" s="89"/>
      <c r="H69" s="92">
        <v>50834.71</v>
      </c>
    </row>
    <row r="70" spans="1:8" s="93" customFormat="1" ht="12.95" customHeight="1" x14ac:dyDescent="0.2">
      <c r="A70" s="84">
        <v>10279</v>
      </c>
      <c r="B70" s="85">
        <v>12</v>
      </c>
      <c r="C70" s="86">
        <f t="shared" si="4"/>
        <v>0.17980221756068324</v>
      </c>
      <c r="D70" s="87"/>
      <c r="E70" s="91">
        <v>441905</v>
      </c>
      <c r="F70" s="86">
        <f t="shared" si="5"/>
        <v>0.10388324529843128</v>
      </c>
      <c r="G70" s="89"/>
      <c r="H70" s="92">
        <v>27548.880000000001</v>
      </c>
    </row>
    <row r="71" spans="1:8" s="93" customFormat="1" ht="12.95" customHeight="1" x14ac:dyDescent="0.2">
      <c r="A71" s="84">
        <v>10281</v>
      </c>
      <c r="B71" s="85">
        <v>30</v>
      </c>
      <c r="C71" s="86">
        <f t="shared" si="4"/>
        <v>0.4495055439017081</v>
      </c>
      <c r="D71" s="87"/>
      <c r="E71" s="91">
        <v>6381815</v>
      </c>
      <c r="F71" s="86">
        <f t="shared" si="5"/>
        <v>1.5002402170018629</v>
      </c>
      <c r="G71" s="89"/>
      <c r="H71" s="92">
        <v>85852.6</v>
      </c>
    </row>
    <row r="72" spans="1:8" s="93" customFormat="1" ht="12.95" customHeight="1" x14ac:dyDescent="0.2">
      <c r="A72" s="84" t="s">
        <v>161</v>
      </c>
      <c r="B72" s="85">
        <v>316</v>
      </c>
      <c r="C72" s="86">
        <f>(B72/$B$74)*100</f>
        <v>4.7347917290979922</v>
      </c>
      <c r="D72" s="87"/>
      <c r="E72" s="91">
        <v>30905360</v>
      </c>
      <c r="F72" s="86">
        <f>(E72/$E$74)*100</f>
        <v>7.2652472678886317</v>
      </c>
      <c r="G72" s="89"/>
      <c r="H72" s="92">
        <v>30447.56</v>
      </c>
    </row>
    <row r="73" spans="1:8" ht="12.75" customHeight="1" x14ac:dyDescent="0.25">
      <c r="A73" s="25"/>
      <c r="B73" s="26"/>
      <c r="C73" s="27"/>
      <c r="D73" s="28"/>
      <c r="E73" s="32"/>
      <c r="F73" s="27"/>
      <c r="G73" s="30"/>
      <c r="H73" s="33"/>
    </row>
    <row r="74" spans="1:8" ht="12.75" customHeight="1" x14ac:dyDescent="0.25">
      <c r="A74" s="72" t="s">
        <v>0</v>
      </c>
      <c r="B74" s="73">
        <f>SUM(B11:B73)</f>
        <v>6674</v>
      </c>
      <c r="C74" s="74">
        <f>SUM(C11:C73)</f>
        <v>100.00000000000001</v>
      </c>
      <c r="D74" s="75" t="s">
        <v>11</v>
      </c>
      <c r="E74" s="76">
        <f>SUM(E11:E73)</f>
        <v>425386210</v>
      </c>
      <c r="F74" s="74">
        <f>SUM(F11:F73)</f>
        <v>99.999999999999972</v>
      </c>
      <c r="G74" s="77" t="s">
        <v>11</v>
      </c>
      <c r="H74" s="79">
        <v>25551.59</v>
      </c>
    </row>
    <row r="75" spans="1:8" x14ac:dyDescent="0.25">
      <c r="A75" s="18"/>
      <c r="B75" s="19"/>
      <c r="C75" s="20"/>
      <c r="D75" s="21"/>
      <c r="E75" s="22"/>
      <c r="F75" s="20"/>
      <c r="G75" s="23"/>
    </row>
    <row r="76" spans="1:8" ht="12" customHeight="1" x14ac:dyDescent="0.25">
      <c r="A76" s="263"/>
      <c r="B76" s="263"/>
      <c r="C76" s="263"/>
      <c r="D76" s="263"/>
      <c r="E76" s="263"/>
      <c r="F76" s="263"/>
      <c r="G76" s="263"/>
      <c r="H76" s="263"/>
    </row>
    <row r="78" spans="1:8" x14ac:dyDescent="0.25">
      <c r="A78" s="83"/>
    </row>
  </sheetData>
  <mergeCells count="9">
    <mergeCell ref="A1:H1"/>
    <mergeCell ref="A2:H2"/>
    <mergeCell ref="A4:H4"/>
    <mergeCell ref="A5:H5"/>
    <mergeCell ref="A76:H76"/>
    <mergeCell ref="A6:H6"/>
    <mergeCell ref="A7:H7"/>
    <mergeCell ref="H8:H9"/>
    <mergeCell ref="H50:H51"/>
  </mergeCells>
  <phoneticPr fontId="3" type="noConversion"/>
  <printOptions horizontalCentered="1"/>
  <pageMargins left="0.7" right="0.7" top="0.75" bottom="0.75" header="0.3" footer="0.3"/>
  <pageSetup fitToHeight="2" orientation="portrait" horizontalDpi="4294967295" verticalDpi="4294967295" r:id="rId1"/>
  <rowBreaks count="1" manualBreakCount="1">
    <brk id="48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9CCFF"/>
  </sheetPr>
  <dimension ref="A1:H26"/>
  <sheetViews>
    <sheetView showGridLines="0" zoomScaleNormal="100" workbookViewId="0">
      <selection sqref="A1:H1"/>
    </sheetView>
  </sheetViews>
  <sheetFormatPr defaultRowHeight="15" x14ac:dyDescent="0.25"/>
  <cols>
    <col min="1" max="1" width="22.42578125" customWidth="1"/>
    <col min="2" max="2" width="11.85546875" style="4" customWidth="1"/>
    <col min="3" max="3" width="11" style="4" customWidth="1"/>
    <col min="4" max="4" width="2.140625" style="4" customWidth="1"/>
    <col min="5" max="5" width="14.7109375" style="4" customWidth="1"/>
    <col min="6" max="6" width="11" style="4" customWidth="1"/>
    <col min="7" max="7" width="2.7109375" customWidth="1"/>
    <col min="8" max="8" width="14.5703125" customWidth="1"/>
  </cols>
  <sheetData>
    <row r="1" spans="1:8" ht="18" x14ac:dyDescent="0.25">
      <c r="A1" s="254" t="s">
        <v>8</v>
      </c>
      <c r="B1" s="254"/>
      <c r="C1" s="254"/>
      <c r="D1" s="254"/>
      <c r="E1" s="254"/>
      <c r="F1" s="254"/>
      <c r="G1" s="254"/>
      <c r="H1" s="254"/>
    </row>
    <row r="2" spans="1:8" ht="18" x14ac:dyDescent="0.25">
      <c r="A2" s="254" t="s">
        <v>193</v>
      </c>
      <c r="B2" s="254"/>
      <c r="C2" s="254"/>
      <c r="D2" s="254"/>
      <c r="E2" s="254"/>
      <c r="F2" s="254"/>
      <c r="G2" s="254"/>
      <c r="H2" s="254"/>
    </row>
    <row r="3" spans="1:8" ht="18" x14ac:dyDescent="0.25">
      <c r="A3" s="82"/>
      <c r="B3" s="82"/>
      <c r="C3" s="82"/>
      <c r="D3" s="82"/>
      <c r="E3" s="82"/>
      <c r="F3" s="82"/>
      <c r="G3" s="82"/>
      <c r="H3" s="82"/>
    </row>
    <row r="4" spans="1:8" ht="18" x14ac:dyDescent="0.25">
      <c r="A4" s="254" t="s">
        <v>83</v>
      </c>
      <c r="B4" s="254"/>
      <c r="C4" s="254"/>
      <c r="D4" s="254"/>
      <c r="E4" s="254"/>
      <c r="F4" s="254"/>
      <c r="G4" s="254"/>
      <c r="H4" s="254"/>
    </row>
    <row r="5" spans="1:8" ht="18" x14ac:dyDescent="0.25">
      <c r="A5" s="254" t="s">
        <v>85</v>
      </c>
      <c r="B5" s="254"/>
      <c r="C5" s="254"/>
      <c r="D5" s="254"/>
      <c r="E5" s="254"/>
      <c r="F5" s="254"/>
      <c r="G5" s="254"/>
      <c r="H5" s="254"/>
    </row>
    <row r="6" spans="1:8" ht="18" x14ac:dyDescent="0.25">
      <c r="A6" s="254" t="s">
        <v>86</v>
      </c>
      <c r="B6" s="254"/>
      <c r="C6" s="254"/>
      <c r="D6" s="254"/>
      <c r="E6" s="254"/>
      <c r="F6" s="254"/>
      <c r="G6" s="254"/>
      <c r="H6" s="254"/>
    </row>
    <row r="7" spans="1:8" ht="15" customHeight="1" x14ac:dyDescent="0.25">
      <c r="A7" s="24"/>
      <c r="B7" s="12"/>
      <c r="C7" s="12"/>
      <c r="D7" s="12"/>
      <c r="E7" s="12"/>
      <c r="F7" s="12"/>
      <c r="G7" s="5"/>
    </row>
    <row r="8" spans="1:8" ht="30.75" customHeight="1" x14ac:dyDescent="0.25">
      <c r="A8" s="266" t="s">
        <v>87</v>
      </c>
      <c r="B8" s="17"/>
      <c r="C8" s="163" t="s">
        <v>39</v>
      </c>
      <c r="D8" s="164"/>
      <c r="E8" s="161" t="s">
        <v>10</v>
      </c>
      <c r="F8" s="163" t="s">
        <v>39</v>
      </c>
      <c r="G8" s="13"/>
      <c r="H8" s="252" t="s">
        <v>109</v>
      </c>
    </row>
    <row r="9" spans="1:8" ht="15" customHeight="1" x14ac:dyDescent="0.25">
      <c r="A9" s="267"/>
      <c r="B9" s="6" t="s">
        <v>60</v>
      </c>
      <c r="C9" s="7" t="s">
        <v>9</v>
      </c>
      <c r="D9" s="67"/>
      <c r="E9" s="162" t="s">
        <v>64</v>
      </c>
      <c r="F9" s="7" t="s">
        <v>9</v>
      </c>
      <c r="G9" s="66"/>
      <c r="H9" s="253"/>
    </row>
    <row r="10" spans="1:8" ht="14.25" customHeight="1" x14ac:dyDescent="0.25">
      <c r="A10" s="16"/>
      <c r="B10" s="26"/>
      <c r="C10" s="27"/>
      <c r="D10" s="28"/>
      <c r="E10" s="29"/>
      <c r="F10" s="27"/>
      <c r="G10" s="30"/>
      <c r="H10" s="31"/>
    </row>
    <row r="11" spans="1:8" ht="19.899999999999999" customHeight="1" x14ac:dyDescent="0.25">
      <c r="A11" s="25">
        <v>1</v>
      </c>
      <c r="B11" s="26">
        <v>6674</v>
      </c>
      <c r="C11" s="27">
        <f t="shared" ref="C11:C22" si="0">(B11/$B$24)*100</f>
        <v>86.105018707263582</v>
      </c>
      <c r="D11" s="28" t="s">
        <v>11</v>
      </c>
      <c r="E11" s="29">
        <v>425386206</v>
      </c>
      <c r="F11" s="27">
        <f t="shared" ref="F11:F22" si="1">(E11/$E$24)*100</f>
        <v>48.707294649226448</v>
      </c>
      <c r="G11" s="30" t="s">
        <v>11</v>
      </c>
      <c r="H11" s="31">
        <v>25551.59</v>
      </c>
    </row>
    <row r="12" spans="1:8" ht="19.899999999999999" customHeight="1" x14ac:dyDescent="0.25">
      <c r="A12" s="25">
        <v>2</v>
      </c>
      <c r="B12" s="26">
        <v>621</v>
      </c>
      <c r="C12" s="27">
        <f t="shared" si="0"/>
        <v>8.0118694362017813</v>
      </c>
      <c r="D12" s="28"/>
      <c r="E12" s="32">
        <v>123146509</v>
      </c>
      <c r="F12" s="27">
        <f t="shared" si="1"/>
        <v>14.100441467739122</v>
      </c>
      <c r="G12" s="30"/>
      <c r="H12" s="33">
        <v>74469.53</v>
      </c>
    </row>
    <row r="13" spans="1:8" ht="19.899999999999999" customHeight="1" x14ac:dyDescent="0.25">
      <c r="A13" s="25">
        <v>3</v>
      </c>
      <c r="B13" s="26">
        <v>172</v>
      </c>
      <c r="C13" s="27">
        <f t="shared" si="0"/>
        <v>2.2190685072893821</v>
      </c>
      <c r="D13" s="28"/>
      <c r="E13" s="32">
        <v>67399685</v>
      </c>
      <c r="F13" s="27">
        <f t="shared" si="1"/>
        <v>7.7173548889360273</v>
      </c>
      <c r="G13" s="30"/>
      <c r="H13" s="33">
        <v>142676.57999999999</v>
      </c>
    </row>
    <row r="14" spans="1:8" ht="19.899999999999999" customHeight="1" x14ac:dyDescent="0.25">
      <c r="A14" s="25">
        <v>4</v>
      </c>
      <c r="B14" s="26">
        <v>85</v>
      </c>
      <c r="C14" s="27">
        <f t="shared" si="0"/>
        <v>1.0966326925557994</v>
      </c>
      <c r="D14" s="28"/>
      <c r="E14" s="32">
        <v>34182979</v>
      </c>
      <c r="F14" s="27">
        <f t="shared" si="1"/>
        <v>3.9139972257147422</v>
      </c>
      <c r="G14" s="30"/>
      <c r="H14" s="33">
        <v>182050.9</v>
      </c>
    </row>
    <row r="15" spans="1:8" ht="19.899999999999999" customHeight="1" x14ac:dyDescent="0.25">
      <c r="A15" s="25">
        <v>5</v>
      </c>
      <c r="B15" s="26">
        <v>41</v>
      </c>
      <c r="C15" s="27">
        <f t="shared" si="0"/>
        <v>0.52896400464456195</v>
      </c>
      <c r="D15" s="28"/>
      <c r="E15" s="32">
        <v>20507962</v>
      </c>
      <c r="F15" s="27">
        <f t="shared" si="1"/>
        <v>2.3481893246654528</v>
      </c>
      <c r="G15" s="30"/>
      <c r="H15" s="33">
        <v>189250</v>
      </c>
    </row>
    <row r="16" spans="1:8" ht="19.899999999999999" customHeight="1" x14ac:dyDescent="0.25">
      <c r="A16" s="25">
        <v>6</v>
      </c>
      <c r="B16" s="26">
        <v>32</v>
      </c>
      <c r="C16" s="27">
        <f t="shared" si="0"/>
        <v>0.41284995484453618</v>
      </c>
      <c r="D16" s="28"/>
      <c r="E16" s="32">
        <v>24053998</v>
      </c>
      <c r="F16" s="27">
        <f t="shared" si="1"/>
        <v>2.7542152320705569</v>
      </c>
      <c r="G16" s="30"/>
      <c r="H16" s="33">
        <v>344549.8</v>
      </c>
    </row>
    <row r="17" spans="1:8" ht="19.899999999999999" customHeight="1" x14ac:dyDescent="0.25">
      <c r="A17" s="25">
        <v>7</v>
      </c>
      <c r="B17" s="26">
        <v>25</v>
      </c>
      <c r="C17" s="27">
        <f t="shared" si="0"/>
        <v>0.32253902722229388</v>
      </c>
      <c r="D17" s="28"/>
      <c r="E17" s="32">
        <v>19441884</v>
      </c>
      <c r="F17" s="27">
        <f t="shared" si="1"/>
        <v>2.2261219549843165</v>
      </c>
      <c r="G17" s="30"/>
      <c r="H17" s="33">
        <v>482121.62</v>
      </c>
    </row>
    <row r="18" spans="1:8" ht="19.899999999999999" customHeight="1" x14ac:dyDescent="0.25">
      <c r="A18" s="25">
        <v>8</v>
      </c>
      <c r="B18" s="26">
        <v>21</v>
      </c>
      <c r="C18" s="27">
        <f t="shared" si="0"/>
        <v>0.27093278286672684</v>
      </c>
      <c r="D18" s="28"/>
      <c r="E18" s="32">
        <v>16066758</v>
      </c>
      <c r="F18" s="27">
        <f t="shared" si="1"/>
        <v>1.8396654732236808</v>
      </c>
      <c r="G18" s="30"/>
      <c r="H18" s="33">
        <v>564956.68999999994</v>
      </c>
    </row>
    <row r="19" spans="1:8" ht="19.899999999999999" customHeight="1" x14ac:dyDescent="0.25">
      <c r="A19" s="25">
        <v>9</v>
      </c>
      <c r="B19" s="26">
        <v>12</v>
      </c>
      <c r="C19" s="27">
        <f t="shared" si="0"/>
        <v>0.15481873306670108</v>
      </c>
      <c r="D19" s="28"/>
      <c r="E19" s="32">
        <v>10390693</v>
      </c>
      <c r="F19" s="27">
        <f t="shared" si="1"/>
        <v>1.1897483708267087</v>
      </c>
      <c r="G19" s="30"/>
      <c r="H19" s="33">
        <v>551358.04</v>
      </c>
    </row>
    <row r="20" spans="1:8" ht="19.899999999999999" customHeight="1" x14ac:dyDescent="0.25">
      <c r="A20" s="219" t="s">
        <v>184</v>
      </c>
      <c r="B20" s="26">
        <v>26</v>
      </c>
      <c r="C20" s="27">
        <f t="shared" si="0"/>
        <v>0.33544058831118567</v>
      </c>
      <c r="D20" s="28"/>
      <c r="E20" s="32">
        <v>24381043</v>
      </c>
      <c r="F20" s="27">
        <f t="shared" si="1"/>
        <v>2.7916623259205067</v>
      </c>
      <c r="G20" s="30"/>
      <c r="H20" s="33">
        <v>504811.02</v>
      </c>
    </row>
    <row r="21" spans="1:8" ht="19.899999999999999" customHeight="1" x14ac:dyDescent="0.25">
      <c r="A21" s="25" t="s">
        <v>185</v>
      </c>
      <c r="B21" s="26">
        <v>17</v>
      </c>
      <c r="C21" s="27">
        <f t="shared" si="0"/>
        <v>0.21932653851115985</v>
      </c>
      <c r="D21" s="28"/>
      <c r="E21" s="32">
        <v>27539240</v>
      </c>
      <c r="F21" s="27">
        <f t="shared" si="1"/>
        <v>3.1532801444336513</v>
      </c>
      <c r="G21" s="30"/>
      <c r="H21" s="33">
        <v>859945.06</v>
      </c>
    </row>
    <row r="22" spans="1:8" ht="19.899999999999999" customHeight="1" x14ac:dyDescent="0.25">
      <c r="A22" s="25" t="s">
        <v>84</v>
      </c>
      <c r="B22" s="26">
        <v>25</v>
      </c>
      <c r="C22" s="27">
        <f t="shared" si="0"/>
        <v>0.32253902722229388</v>
      </c>
      <c r="D22" s="28"/>
      <c r="E22" s="32">
        <v>80855195</v>
      </c>
      <c r="F22" s="27">
        <f t="shared" si="1"/>
        <v>9.2580289422587914</v>
      </c>
      <c r="G22" s="30"/>
      <c r="H22" s="33">
        <v>1951819.75</v>
      </c>
    </row>
    <row r="23" spans="1:8" ht="9.6" customHeight="1" x14ac:dyDescent="0.25">
      <c r="A23" s="25"/>
      <c r="B23" s="26"/>
      <c r="C23" s="28"/>
      <c r="D23" s="28"/>
      <c r="E23" s="71"/>
      <c r="F23" s="28"/>
      <c r="G23" s="30"/>
      <c r="H23" s="78"/>
    </row>
    <row r="24" spans="1:8" ht="19.899999999999999" customHeight="1" x14ac:dyDescent="0.25">
      <c r="A24" s="72" t="s">
        <v>0</v>
      </c>
      <c r="B24" s="73">
        <f>SUM(B11:B22)</f>
        <v>7751</v>
      </c>
      <c r="C24" s="74">
        <f>SUM(C11:C22)</f>
        <v>99.999999999999986</v>
      </c>
      <c r="D24" s="75" t="s">
        <v>11</v>
      </c>
      <c r="E24" s="76">
        <f>SUM(E11:E22)</f>
        <v>873352152</v>
      </c>
      <c r="F24" s="74">
        <f>SUM(F11:F22)</f>
        <v>100</v>
      </c>
      <c r="G24" s="77" t="s">
        <v>11</v>
      </c>
      <c r="H24" s="79">
        <v>29670.07</v>
      </c>
    </row>
    <row r="25" spans="1:8" x14ac:dyDescent="0.25">
      <c r="A25" s="18"/>
      <c r="B25" s="19"/>
      <c r="C25" s="20"/>
      <c r="D25" s="21"/>
      <c r="E25" s="22"/>
      <c r="F25" s="20"/>
      <c r="G25" s="23"/>
    </row>
    <row r="26" spans="1:8" x14ac:dyDescent="0.25">
      <c r="A26" s="83"/>
    </row>
  </sheetData>
  <mergeCells count="7">
    <mergeCell ref="A8:A9"/>
    <mergeCell ref="H8:H9"/>
    <mergeCell ref="A6:H6"/>
    <mergeCell ref="A1:H1"/>
    <mergeCell ref="A2:H2"/>
    <mergeCell ref="A4:H4"/>
    <mergeCell ref="A5:H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M47"/>
  <sheetViews>
    <sheetView showGridLines="0" zoomScaleNormal="100" workbookViewId="0">
      <selection sqref="A1:L1"/>
    </sheetView>
  </sheetViews>
  <sheetFormatPr defaultRowHeight="12.75" x14ac:dyDescent="0.2"/>
  <cols>
    <col min="1" max="1" width="22.140625" style="137" customWidth="1"/>
    <col min="2" max="2" width="11.7109375" style="113" customWidth="1"/>
    <col min="3" max="3" width="6.7109375" style="113" customWidth="1"/>
    <col min="4" max="4" width="2.5703125" style="113" customWidth="1"/>
    <col min="5" max="5" width="11.7109375" style="113" customWidth="1"/>
    <col min="6" max="6" width="6.7109375" style="113" customWidth="1"/>
    <col min="7" max="7" width="2.5703125" style="113" customWidth="1"/>
    <col min="8" max="8" width="14.7109375" style="113" customWidth="1"/>
    <col min="9" max="9" width="6.7109375" style="113" customWidth="1"/>
    <col min="10" max="10" width="2.5703125" style="113" customWidth="1"/>
    <col min="11" max="12" width="15" style="113" customWidth="1"/>
    <col min="13" max="16384" width="9.140625" style="113"/>
  </cols>
  <sheetData>
    <row r="1" spans="1:13" ht="18" x14ac:dyDescent="0.25">
      <c r="A1" s="254" t="s">
        <v>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</row>
    <row r="2" spans="1:13" ht="18" x14ac:dyDescent="0.25">
      <c r="A2" s="254" t="s">
        <v>193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</row>
    <row r="3" spans="1:13" ht="15" x14ac:dyDescent="0.25">
      <c r="A3" s="5"/>
      <c r="B3" s="5"/>
      <c r="C3" s="5"/>
      <c r="D3" s="5"/>
      <c r="E3" s="5"/>
      <c r="F3" s="5"/>
      <c r="G3"/>
      <c r="H3"/>
    </row>
    <row r="4" spans="1:13" ht="18" x14ac:dyDescent="0.25">
      <c r="A4" s="254" t="s">
        <v>89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</row>
    <row r="5" spans="1:13" ht="18" x14ac:dyDescent="0.25">
      <c r="A5" s="254" t="s">
        <v>90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</row>
    <row r="6" spans="1:13" ht="18" x14ac:dyDescent="0.25">
      <c r="A6" s="254" t="s">
        <v>88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</row>
    <row r="7" spans="1:13" ht="18" x14ac:dyDescent="0.25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</row>
    <row r="8" spans="1:13" ht="15" customHeight="1" x14ac:dyDescent="0.25">
      <c r="A8" s="114"/>
      <c r="B8" s="258" t="s">
        <v>156</v>
      </c>
      <c r="C8" s="268"/>
      <c r="D8" s="268"/>
      <c r="E8" s="268"/>
      <c r="F8" s="268"/>
      <c r="G8" s="268"/>
      <c r="H8" s="268"/>
      <c r="I8" s="268"/>
      <c r="J8" s="268"/>
      <c r="K8" s="268"/>
      <c r="L8" s="259"/>
    </row>
    <row r="9" spans="1:13" ht="46.5" customHeight="1" x14ac:dyDescent="0.25">
      <c r="A9" s="72" t="s">
        <v>63</v>
      </c>
      <c r="B9" s="100" t="s">
        <v>60</v>
      </c>
      <c r="C9" s="115" t="s">
        <v>57</v>
      </c>
      <c r="D9" s="116"/>
      <c r="E9" s="100" t="s">
        <v>62</v>
      </c>
      <c r="F9" s="115" t="s">
        <v>57</v>
      </c>
      <c r="G9" s="117"/>
      <c r="H9" s="115" t="s">
        <v>139</v>
      </c>
      <c r="I9" s="115" t="s">
        <v>57</v>
      </c>
      <c r="J9" s="118"/>
      <c r="K9" s="119" t="s">
        <v>109</v>
      </c>
      <c r="L9" s="119" t="s">
        <v>152</v>
      </c>
    </row>
    <row r="10" spans="1:13" ht="15" x14ac:dyDescent="0.25">
      <c r="A10" s="25"/>
      <c r="B10" s="102"/>
      <c r="C10" s="108"/>
      <c r="D10" s="108"/>
      <c r="E10" s="102"/>
      <c r="F10" s="108"/>
      <c r="G10" s="103"/>
      <c r="H10" s="108"/>
      <c r="I10" s="108"/>
      <c r="J10" s="103"/>
      <c r="K10" s="120"/>
      <c r="L10" s="120"/>
    </row>
    <row r="11" spans="1:13" ht="16.5" x14ac:dyDescent="0.3">
      <c r="A11" s="104" t="s">
        <v>71</v>
      </c>
      <c r="B11" s="105">
        <v>1372</v>
      </c>
      <c r="C11" s="121">
        <f>(B11/B$19)*100</f>
        <v>20.557386874438119</v>
      </c>
      <c r="D11" s="122" t="s">
        <v>11</v>
      </c>
      <c r="E11" s="105">
        <v>1372</v>
      </c>
      <c r="F11" s="121">
        <f>(E11/E$19)*100</f>
        <v>20.557386874438119</v>
      </c>
      <c r="G11" s="123" t="s">
        <v>11</v>
      </c>
      <c r="H11" s="109">
        <v>111847478</v>
      </c>
      <c r="I11" s="121">
        <f>(H11/H$19)*100</f>
        <v>26.293160464415337</v>
      </c>
      <c r="J11" s="134" t="s">
        <v>11</v>
      </c>
      <c r="K11" s="124">
        <v>35011.72</v>
      </c>
      <c r="L11" s="124">
        <v>35011.72</v>
      </c>
    </row>
    <row r="12" spans="1:13" ht="15" x14ac:dyDescent="0.25">
      <c r="A12" s="25" t="s">
        <v>72</v>
      </c>
      <c r="B12" s="111">
        <v>284</v>
      </c>
      <c r="C12" s="121">
        <f t="shared" ref="C12:C17" si="0">(B12/B$19)*100</f>
        <v>4.2553191489361701</v>
      </c>
      <c r="D12" s="122"/>
      <c r="E12" s="111">
        <v>284</v>
      </c>
      <c r="F12" s="121">
        <f t="shared" ref="F12:F17" si="1">(E12/E$19)*100</f>
        <v>4.2553191489361701</v>
      </c>
      <c r="G12" s="123"/>
      <c r="H12" s="110">
        <v>25594824</v>
      </c>
      <c r="I12" s="121">
        <f t="shared" ref="I12:I17" si="2">(H12/H$19)*100</f>
        <v>6.016843888875786</v>
      </c>
      <c r="J12" s="123"/>
      <c r="K12" s="60">
        <v>28216.12</v>
      </c>
      <c r="L12" s="60">
        <v>28216.12</v>
      </c>
      <c r="M12" s="113" t="s">
        <v>164</v>
      </c>
    </row>
    <row r="13" spans="1:13" ht="15" x14ac:dyDescent="0.25">
      <c r="A13" s="25" t="s">
        <v>73</v>
      </c>
      <c r="B13" s="105">
        <v>3196</v>
      </c>
      <c r="C13" s="121">
        <f t="shared" si="0"/>
        <v>47.887323943661968</v>
      </c>
      <c r="D13" s="122"/>
      <c r="E13" s="105">
        <v>3196</v>
      </c>
      <c r="F13" s="121">
        <f t="shared" si="1"/>
        <v>47.887323943661968</v>
      </c>
      <c r="G13" s="123"/>
      <c r="H13" s="110">
        <v>191030650</v>
      </c>
      <c r="I13" s="121">
        <f t="shared" si="2"/>
        <v>44.907579713791705</v>
      </c>
      <c r="J13" s="123"/>
      <c r="K13" s="60">
        <v>23714.53</v>
      </c>
      <c r="L13" s="60">
        <v>23714.53</v>
      </c>
    </row>
    <row r="14" spans="1:13" ht="15" x14ac:dyDescent="0.25">
      <c r="A14" s="25" t="s">
        <v>74</v>
      </c>
      <c r="B14" s="111">
        <v>376</v>
      </c>
      <c r="C14" s="121">
        <f t="shared" si="0"/>
        <v>5.6338028169014089</v>
      </c>
      <c r="D14" s="122"/>
      <c r="E14" s="111">
        <v>376</v>
      </c>
      <c r="F14" s="121">
        <f t="shared" si="1"/>
        <v>5.6338028169014089</v>
      </c>
      <c r="G14" s="123"/>
      <c r="H14" s="110">
        <v>34330450</v>
      </c>
      <c r="I14" s="121">
        <f t="shared" si="2"/>
        <v>8.0704191708782886</v>
      </c>
      <c r="J14" s="123"/>
      <c r="K14" s="60">
        <v>30559.27</v>
      </c>
      <c r="L14" s="60">
        <v>30559.27</v>
      </c>
    </row>
    <row r="15" spans="1:13" ht="15" x14ac:dyDescent="0.25">
      <c r="A15" s="25" t="s">
        <v>75</v>
      </c>
      <c r="B15" s="105">
        <v>1003</v>
      </c>
      <c r="C15" s="121">
        <f t="shared" si="0"/>
        <v>15.028468684447107</v>
      </c>
      <c r="D15" s="122"/>
      <c r="E15" s="105">
        <v>1003</v>
      </c>
      <c r="F15" s="121">
        <f t="shared" si="1"/>
        <v>15.028468684447107</v>
      </c>
      <c r="G15" s="123"/>
      <c r="H15" s="110">
        <v>41681556</v>
      </c>
      <c r="I15" s="121">
        <f t="shared" si="2"/>
        <v>9.7985208062940323</v>
      </c>
      <c r="J15" s="123"/>
      <c r="K15" s="60">
        <v>22284.68</v>
      </c>
      <c r="L15" s="60">
        <v>22284.68</v>
      </c>
    </row>
    <row r="16" spans="1:13" ht="15" x14ac:dyDescent="0.25">
      <c r="A16" s="25" t="s">
        <v>76</v>
      </c>
      <c r="B16" s="111">
        <v>246</v>
      </c>
      <c r="C16" s="121">
        <f t="shared" si="0"/>
        <v>3.6859454599940062</v>
      </c>
      <c r="D16" s="122"/>
      <c r="E16" s="111">
        <v>246</v>
      </c>
      <c r="F16" s="121">
        <f t="shared" si="1"/>
        <v>3.6859454599940062</v>
      </c>
      <c r="G16" s="123"/>
      <c r="H16" s="110">
        <v>14526205</v>
      </c>
      <c r="I16" s="121">
        <f t="shared" si="2"/>
        <v>3.414827458192597</v>
      </c>
      <c r="J16" s="123"/>
      <c r="K16" s="60">
        <v>27036.240000000002</v>
      </c>
      <c r="L16" s="60">
        <v>27036.240000000002</v>
      </c>
    </row>
    <row r="17" spans="1:12" ht="15" x14ac:dyDescent="0.25">
      <c r="A17" s="25" t="s">
        <v>77</v>
      </c>
      <c r="B17" s="111">
        <v>197</v>
      </c>
      <c r="C17" s="121">
        <f t="shared" si="0"/>
        <v>2.9517530716212166</v>
      </c>
      <c r="D17" s="122"/>
      <c r="E17" s="111">
        <v>197</v>
      </c>
      <c r="F17" s="121">
        <f t="shared" si="1"/>
        <v>2.9517530716212166</v>
      </c>
      <c r="G17" s="123"/>
      <c r="H17" s="110">
        <v>6375044</v>
      </c>
      <c r="I17" s="121">
        <f t="shared" si="2"/>
        <v>1.4986484975522489</v>
      </c>
      <c r="J17" s="123"/>
      <c r="K17" s="60">
        <v>20945.25</v>
      </c>
      <c r="L17" s="60">
        <v>20945.25</v>
      </c>
    </row>
    <row r="18" spans="1:12" ht="15" x14ac:dyDescent="0.25">
      <c r="A18" s="25"/>
      <c r="B18" s="111"/>
      <c r="C18" s="125"/>
      <c r="D18" s="125"/>
      <c r="E18" s="111"/>
      <c r="F18" s="125"/>
      <c r="G18" s="126"/>
      <c r="H18" s="127"/>
      <c r="I18" s="125"/>
      <c r="J18" s="126"/>
      <c r="K18" s="128"/>
      <c r="L18" s="128"/>
    </row>
    <row r="19" spans="1:12" ht="15" x14ac:dyDescent="0.25">
      <c r="A19" s="72" t="s">
        <v>0</v>
      </c>
      <c r="B19" s="129">
        <f>SUM(B11:B17)</f>
        <v>6674</v>
      </c>
      <c r="C19" s="130">
        <f>SUM(C11:C17)</f>
        <v>99.999999999999986</v>
      </c>
      <c r="D19" s="131" t="s">
        <v>11</v>
      </c>
      <c r="E19" s="129">
        <f>SUM(E11:E17)</f>
        <v>6674</v>
      </c>
      <c r="F19" s="130">
        <f>SUM(F11:F17)</f>
        <v>99.999999999999986</v>
      </c>
      <c r="G19" s="132" t="s">
        <v>11</v>
      </c>
      <c r="H19" s="133">
        <f>SUM(H11:H17)</f>
        <v>425386207</v>
      </c>
      <c r="I19" s="130">
        <f>SUM(I11:I17)</f>
        <v>99.999999999999986</v>
      </c>
      <c r="J19" s="132" t="s">
        <v>11</v>
      </c>
      <c r="K19" s="64">
        <v>25551.59</v>
      </c>
      <c r="L19" s="64">
        <v>25551.59</v>
      </c>
    </row>
    <row r="22" spans="1:12" ht="15" x14ac:dyDescent="0.25">
      <c r="A22" s="114"/>
      <c r="B22" s="258" t="s">
        <v>108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59"/>
    </row>
    <row r="23" spans="1:12" ht="46.5" customHeight="1" x14ac:dyDescent="0.25">
      <c r="A23" s="72" t="s">
        <v>63</v>
      </c>
      <c r="B23" s="100" t="s">
        <v>60</v>
      </c>
      <c r="C23" s="115" t="s">
        <v>57</v>
      </c>
      <c r="D23" s="116"/>
      <c r="E23" s="100" t="s">
        <v>62</v>
      </c>
      <c r="F23" s="115" t="s">
        <v>57</v>
      </c>
      <c r="G23" s="117"/>
      <c r="H23" s="115" t="s">
        <v>139</v>
      </c>
      <c r="I23" s="115" t="s">
        <v>57</v>
      </c>
      <c r="J23" s="118"/>
      <c r="K23" s="119" t="s">
        <v>109</v>
      </c>
      <c r="L23" s="119" t="s">
        <v>152</v>
      </c>
    </row>
    <row r="24" spans="1:12" ht="15" x14ac:dyDescent="0.25">
      <c r="A24" s="25"/>
      <c r="B24" s="102"/>
      <c r="C24" s="108"/>
      <c r="D24" s="108"/>
      <c r="E24" s="102"/>
      <c r="F24" s="108"/>
      <c r="G24" s="103"/>
      <c r="H24" s="108"/>
      <c r="I24" s="108"/>
      <c r="J24" s="103"/>
      <c r="K24" s="120"/>
      <c r="L24" s="120"/>
    </row>
    <row r="25" spans="1:12" ht="16.5" x14ac:dyDescent="0.3">
      <c r="A25" s="104" t="s">
        <v>71</v>
      </c>
      <c r="B25" s="105">
        <v>186</v>
      </c>
      <c r="C25" s="121">
        <f>(B25/B$33)*100</f>
        <v>17.270194986072422</v>
      </c>
      <c r="D25" s="122" t="s">
        <v>11</v>
      </c>
      <c r="E25" s="105">
        <v>962</v>
      </c>
      <c r="F25" s="121">
        <f>(E25/E$33)*100</f>
        <v>20.617231033004714</v>
      </c>
      <c r="G25" s="134" t="s">
        <v>11</v>
      </c>
      <c r="H25" s="109">
        <v>122511848</v>
      </c>
      <c r="I25" s="121">
        <f>(H25/H$33)*100</f>
        <v>27.348473554167157</v>
      </c>
      <c r="J25" s="123" t="s">
        <v>11</v>
      </c>
      <c r="K25" s="124">
        <v>168676.56</v>
      </c>
      <c r="L25" s="124">
        <v>51267.360000000001</v>
      </c>
    </row>
    <row r="26" spans="1:12" ht="15" x14ac:dyDescent="0.25">
      <c r="A26" s="25" t="s">
        <v>72</v>
      </c>
      <c r="B26" s="111">
        <v>40</v>
      </c>
      <c r="C26" s="121">
        <f t="shared" ref="C26:C31" si="3">(B26/B$33)*100</f>
        <v>3.7140204271123487</v>
      </c>
      <c r="D26" s="122"/>
      <c r="E26" s="111">
        <v>200</v>
      </c>
      <c r="F26" s="121">
        <f t="shared" ref="F26:F31" si="4">(E26/E$33)*100</f>
        <v>4.2863266180882986</v>
      </c>
      <c r="G26" s="134"/>
      <c r="H26" s="110">
        <v>15691748</v>
      </c>
      <c r="I26" s="121">
        <f t="shared" ref="I26:I31" si="5">(H26/H$33)*100</f>
        <v>3.5028885956944782</v>
      </c>
      <c r="J26" s="123"/>
      <c r="K26" s="60">
        <v>142662.81</v>
      </c>
      <c r="L26" s="60">
        <v>48814.91</v>
      </c>
    </row>
    <row r="27" spans="1:12" ht="15" x14ac:dyDescent="0.25">
      <c r="A27" s="25" t="s">
        <v>73</v>
      </c>
      <c r="B27" s="105">
        <v>321</v>
      </c>
      <c r="C27" s="121">
        <f t="shared" si="3"/>
        <v>29.805013927576603</v>
      </c>
      <c r="D27" s="122"/>
      <c r="E27" s="105">
        <v>1256</v>
      </c>
      <c r="F27" s="121">
        <f t="shared" si="4"/>
        <v>26.918131161594516</v>
      </c>
      <c r="G27" s="134"/>
      <c r="H27" s="110">
        <v>88842080</v>
      </c>
      <c r="I27" s="121">
        <f t="shared" si="5"/>
        <v>19.832328995455224</v>
      </c>
      <c r="J27" s="123"/>
      <c r="K27" s="60">
        <v>99922.74</v>
      </c>
      <c r="L27" s="60">
        <v>21977.37</v>
      </c>
    </row>
    <row r="28" spans="1:12" ht="15" x14ac:dyDescent="0.25">
      <c r="A28" s="25" t="s">
        <v>74</v>
      </c>
      <c r="B28" s="111">
        <v>115</v>
      </c>
      <c r="C28" s="121">
        <f t="shared" si="3"/>
        <v>10.677808727948005</v>
      </c>
      <c r="D28" s="122"/>
      <c r="E28" s="111">
        <v>516</v>
      </c>
      <c r="F28" s="121">
        <f t="shared" si="4"/>
        <v>11.058722674667809</v>
      </c>
      <c r="G28" s="134"/>
      <c r="H28" s="110">
        <v>61552541</v>
      </c>
      <c r="I28" s="121">
        <f t="shared" si="5"/>
        <v>13.740450962181958</v>
      </c>
      <c r="J28" s="123"/>
      <c r="K28" s="60">
        <v>206957.03</v>
      </c>
      <c r="L28" s="60">
        <v>37554.39</v>
      </c>
    </row>
    <row r="29" spans="1:12" ht="15" x14ac:dyDescent="0.25">
      <c r="A29" s="25" t="s">
        <v>75</v>
      </c>
      <c r="B29" s="105">
        <v>353</v>
      </c>
      <c r="C29" s="121">
        <f t="shared" si="3"/>
        <v>32.776230269266485</v>
      </c>
      <c r="D29" s="122"/>
      <c r="E29" s="105">
        <v>1470</v>
      </c>
      <c r="F29" s="121">
        <f t="shared" si="4"/>
        <v>31.50450064294899</v>
      </c>
      <c r="G29" s="134"/>
      <c r="H29" s="110">
        <v>135713325</v>
      </c>
      <c r="I29" s="121">
        <f t="shared" si="5"/>
        <v>30.295455829795277</v>
      </c>
      <c r="J29" s="123"/>
      <c r="K29" s="60">
        <v>112372.07</v>
      </c>
      <c r="L29" s="60">
        <v>39665.67</v>
      </c>
    </row>
    <row r="30" spans="1:12" ht="15" x14ac:dyDescent="0.25">
      <c r="A30" s="25" t="s">
        <v>76</v>
      </c>
      <c r="B30" s="111">
        <v>50</v>
      </c>
      <c r="C30" s="121">
        <f t="shared" si="3"/>
        <v>4.6425255338904359</v>
      </c>
      <c r="D30" s="122"/>
      <c r="E30" s="111">
        <v>197</v>
      </c>
      <c r="F30" s="121">
        <f t="shared" si="4"/>
        <v>4.2220317188169734</v>
      </c>
      <c r="G30" s="134"/>
      <c r="H30" s="110">
        <v>20690248</v>
      </c>
      <c r="I30" s="121">
        <f t="shared" si="5"/>
        <v>4.6187100227004976</v>
      </c>
      <c r="J30" s="123"/>
      <c r="K30" s="60">
        <v>122126.64</v>
      </c>
      <c r="L30" s="60">
        <v>30260.560000000001</v>
      </c>
    </row>
    <row r="31" spans="1:12" ht="15" x14ac:dyDescent="0.25">
      <c r="A31" s="25" t="s">
        <v>77</v>
      </c>
      <c r="B31" s="111">
        <v>12</v>
      </c>
      <c r="C31" s="121">
        <f t="shared" si="3"/>
        <v>1.1142061281337048</v>
      </c>
      <c r="D31" s="122"/>
      <c r="E31" s="111">
        <v>65</v>
      </c>
      <c r="F31" s="121">
        <f t="shared" si="4"/>
        <v>1.3930561508786969</v>
      </c>
      <c r="G31" s="134"/>
      <c r="H31" s="110">
        <v>2964155</v>
      </c>
      <c r="I31" s="121">
        <f t="shared" si="5"/>
        <v>0.66169204000540705</v>
      </c>
      <c r="J31" s="123"/>
      <c r="K31" s="60">
        <v>58604.88</v>
      </c>
      <c r="L31" s="60">
        <v>24668.07</v>
      </c>
    </row>
    <row r="32" spans="1:12" ht="15" x14ac:dyDescent="0.25">
      <c r="A32" s="25"/>
      <c r="B32" s="111"/>
      <c r="C32" s="125"/>
      <c r="D32" s="125"/>
      <c r="E32" s="111"/>
      <c r="F32" s="125"/>
      <c r="G32" s="135"/>
      <c r="H32" s="127"/>
      <c r="I32" s="125"/>
      <c r="J32" s="126"/>
      <c r="K32" s="128"/>
      <c r="L32" s="128"/>
    </row>
    <row r="33" spans="1:12" ht="15" x14ac:dyDescent="0.25">
      <c r="A33" s="72" t="s">
        <v>0</v>
      </c>
      <c r="B33" s="129">
        <f>SUM(B25:B31)</f>
        <v>1077</v>
      </c>
      <c r="C33" s="130">
        <f>SUM(C25:C31)</f>
        <v>100</v>
      </c>
      <c r="D33" s="131" t="s">
        <v>11</v>
      </c>
      <c r="E33" s="129">
        <f>SUM(E25:E31)</f>
        <v>4666</v>
      </c>
      <c r="F33" s="130">
        <f>SUM(F25:F31)</f>
        <v>99.999999999999986</v>
      </c>
      <c r="G33" s="136" t="s">
        <v>11</v>
      </c>
      <c r="H33" s="133">
        <f>SUM(H25:H31)</f>
        <v>447965945</v>
      </c>
      <c r="I33" s="130">
        <f>SUM(I25:I31)</f>
        <v>99.999999999999986</v>
      </c>
      <c r="J33" s="132" t="s">
        <v>11</v>
      </c>
      <c r="K33" s="64">
        <v>119349.55</v>
      </c>
      <c r="L33" s="64">
        <v>33330.699999999997</v>
      </c>
    </row>
    <row r="36" spans="1:12" ht="15" x14ac:dyDescent="0.25">
      <c r="A36" s="114"/>
      <c r="B36" s="258" t="s">
        <v>140</v>
      </c>
      <c r="C36" s="268"/>
      <c r="D36" s="268"/>
      <c r="E36" s="268"/>
      <c r="F36" s="268"/>
      <c r="G36" s="268"/>
      <c r="H36" s="268"/>
      <c r="I36" s="268"/>
      <c r="J36" s="268"/>
      <c r="K36" s="268"/>
      <c r="L36" s="259"/>
    </row>
    <row r="37" spans="1:12" ht="46.5" customHeight="1" x14ac:dyDescent="0.25">
      <c r="A37" s="72" t="s">
        <v>63</v>
      </c>
      <c r="B37" s="100" t="s">
        <v>60</v>
      </c>
      <c r="C37" s="115" t="s">
        <v>57</v>
      </c>
      <c r="D37" s="116"/>
      <c r="E37" s="100" t="s">
        <v>62</v>
      </c>
      <c r="F37" s="115" t="s">
        <v>57</v>
      </c>
      <c r="G37" s="117"/>
      <c r="H37" s="115" t="s">
        <v>139</v>
      </c>
      <c r="I37" s="115" t="s">
        <v>57</v>
      </c>
      <c r="J37" s="118"/>
      <c r="K37" s="119" t="s">
        <v>109</v>
      </c>
      <c r="L37" s="119" t="s">
        <v>152</v>
      </c>
    </row>
    <row r="38" spans="1:12" ht="15" x14ac:dyDescent="0.25">
      <c r="A38" s="25"/>
      <c r="B38" s="102"/>
      <c r="C38" s="108"/>
      <c r="D38" s="108"/>
      <c r="E38" s="102"/>
      <c r="F38" s="108"/>
      <c r="G38" s="103"/>
      <c r="H38" s="108"/>
      <c r="I38" s="108"/>
      <c r="J38" s="103"/>
      <c r="K38" s="120"/>
      <c r="L38" s="120"/>
    </row>
    <row r="39" spans="1:12" ht="16.5" x14ac:dyDescent="0.3">
      <c r="A39" s="104" t="s">
        <v>71</v>
      </c>
      <c r="B39" s="105">
        <f t="shared" ref="B39:B45" si="6">B11+B25</f>
        <v>1558</v>
      </c>
      <c r="C39" s="121">
        <f>(B39/B$47)*100</f>
        <v>20.100632176493356</v>
      </c>
      <c r="D39" s="122" t="s">
        <v>11</v>
      </c>
      <c r="E39" s="105">
        <f>E11+E25</f>
        <v>2334</v>
      </c>
      <c r="F39" s="121">
        <f>(E39/E$47)*100</f>
        <v>20.582010582010582</v>
      </c>
      <c r="G39" s="134" t="s">
        <v>11</v>
      </c>
      <c r="H39" s="109">
        <f t="shared" ref="H39:H45" si="7">H11+H25</f>
        <v>234359326</v>
      </c>
      <c r="I39" s="121">
        <f>(H39/H$47)*100</f>
        <v>26.834459096861536</v>
      </c>
      <c r="J39" s="123" t="s">
        <v>11</v>
      </c>
      <c r="K39" s="124">
        <v>38793.11</v>
      </c>
      <c r="L39" s="124">
        <v>39593.31</v>
      </c>
    </row>
    <row r="40" spans="1:12" ht="15" x14ac:dyDescent="0.25">
      <c r="A40" s="25" t="s">
        <v>72</v>
      </c>
      <c r="B40" s="105">
        <f t="shared" si="6"/>
        <v>324</v>
      </c>
      <c r="C40" s="121">
        <f t="shared" ref="C40:C45" si="8">(B40/B$47)*100</f>
        <v>4.1801057928009291</v>
      </c>
      <c r="D40" s="122"/>
      <c r="E40" s="105">
        <f t="shared" ref="E40:E45" si="9">E12+E26</f>
        <v>484</v>
      </c>
      <c r="F40" s="121">
        <f t="shared" ref="F40:F45" si="10">(E40/E$47)*100</f>
        <v>4.2680776014109352</v>
      </c>
      <c r="G40" s="134"/>
      <c r="H40" s="110">
        <f t="shared" si="7"/>
        <v>41286572</v>
      </c>
      <c r="I40" s="121">
        <f t="shared" ref="I40:I45" si="11">(H40/H$47)*100</f>
        <v>4.7273682105726351</v>
      </c>
      <c r="J40" s="123"/>
      <c r="K40" s="60">
        <v>32998.050000000003</v>
      </c>
      <c r="L40" s="60">
        <v>34743.85</v>
      </c>
    </row>
    <row r="41" spans="1:12" ht="15" x14ac:dyDescent="0.25">
      <c r="A41" s="25" t="s">
        <v>73</v>
      </c>
      <c r="B41" s="105">
        <f t="shared" si="6"/>
        <v>3517</v>
      </c>
      <c r="C41" s="121">
        <f t="shared" si="8"/>
        <v>45.374790349632306</v>
      </c>
      <c r="D41" s="122"/>
      <c r="E41" s="105">
        <f t="shared" si="9"/>
        <v>4452</v>
      </c>
      <c r="F41" s="121">
        <f t="shared" si="10"/>
        <v>39.25925925925926</v>
      </c>
      <c r="G41" s="134"/>
      <c r="H41" s="110">
        <f t="shared" si="7"/>
        <v>279872730</v>
      </c>
      <c r="I41" s="121">
        <f t="shared" si="11"/>
        <v>32.045805275579148</v>
      </c>
      <c r="J41" s="123"/>
      <c r="K41" s="60">
        <v>25984.65</v>
      </c>
      <c r="L41" s="60">
        <v>23112.59</v>
      </c>
    </row>
    <row r="42" spans="1:12" ht="15" x14ac:dyDescent="0.25">
      <c r="A42" s="25" t="s">
        <v>74</v>
      </c>
      <c r="B42" s="105">
        <f t="shared" si="6"/>
        <v>491</v>
      </c>
      <c r="C42" s="121">
        <f t="shared" si="8"/>
        <v>6.3346664946458517</v>
      </c>
      <c r="D42" s="122"/>
      <c r="E42" s="105">
        <f t="shared" si="9"/>
        <v>892</v>
      </c>
      <c r="F42" s="121">
        <f t="shared" si="10"/>
        <v>7.8659611992945324</v>
      </c>
      <c r="G42" s="134"/>
      <c r="H42" s="110">
        <f t="shared" si="7"/>
        <v>95882991</v>
      </c>
      <c r="I42" s="121">
        <f t="shared" si="11"/>
        <v>10.978731864394604</v>
      </c>
      <c r="J42" s="123"/>
      <c r="K42" s="60">
        <v>44574.55</v>
      </c>
      <c r="L42" s="60">
        <v>33564.379999999997</v>
      </c>
    </row>
    <row r="43" spans="1:12" ht="15" x14ac:dyDescent="0.25">
      <c r="A43" s="25" t="s">
        <v>75</v>
      </c>
      <c r="B43" s="105">
        <f t="shared" si="6"/>
        <v>1356</v>
      </c>
      <c r="C43" s="121">
        <f t="shared" si="8"/>
        <v>17.494516836537223</v>
      </c>
      <c r="D43" s="122"/>
      <c r="E43" s="105">
        <f t="shared" si="9"/>
        <v>2473</v>
      </c>
      <c r="F43" s="121">
        <f t="shared" si="10"/>
        <v>21.807760141093475</v>
      </c>
      <c r="G43" s="134"/>
      <c r="H43" s="110">
        <f t="shared" si="7"/>
        <v>177394881</v>
      </c>
      <c r="I43" s="121">
        <f t="shared" si="11"/>
        <v>20.311953270368765</v>
      </c>
      <c r="J43" s="123"/>
      <c r="K43" s="60">
        <v>28876.400000000001</v>
      </c>
      <c r="L43" s="60">
        <v>29681.54</v>
      </c>
    </row>
    <row r="44" spans="1:12" ht="15" x14ac:dyDescent="0.25">
      <c r="A44" s="25" t="s">
        <v>76</v>
      </c>
      <c r="B44" s="105">
        <f t="shared" si="6"/>
        <v>296</v>
      </c>
      <c r="C44" s="121">
        <f t="shared" si="8"/>
        <v>3.8188620823119601</v>
      </c>
      <c r="D44" s="122"/>
      <c r="E44" s="105">
        <f>E16+E30</f>
        <v>443</v>
      </c>
      <c r="F44" s="121">
        <f t="shared" si="10"/>
        <v>3.9065255731922397</v>
      </c>
      <c r="G44" s="134"/>
      <c r="H44" s="110">
        <f t="shared" si="7"/>
        <v>35216453</v>
      </c>
      <c r="I44" s="121">
        <f t="shared" si="11"/>
        <v>4.0323313933965093</v>
      </c>
      <c r="J44" s="123"/>
      <c r="K44" s="60">
        <v>32047.1</v>
      </c>
      <c r="L44" s="60">
        <v>28473.200000000001</v>
      </c>
    </row>
    <row r="45" spans="1:12" ht="15" x14ac:dyDescent="0.25">
      <c r="A45" s="25" t="s">
        <v>77</v>
      </c>
      <c r="B45" s="105">
        <f t="shared" si="6"/>
        <v>209</v>
      </c>
      <c r="C45" s="121">
        <f t="shared" si="8"/>
        <v>2.696426267578377</v>
      </c>
      <c r="D45" s="122"/>
      <c r="E45" s="105">
        <f t="shared" si="9"/>
        <v>262</v>
      </c>
      <c r="F45" s="121">
        <f t="shared" si="10"/>
        <v>2.3104056437389771</v>
      </c>
      <c r="G45" s="134"/>
      <c r="H45" s="110">
        <f t="shared" si="7"/>
        <v>9339199</v>
      </c>
      <c r="I45" s="121">
        <f t="shared" si="11"/>
        <v>1.0693508888268017</v>
      </c>
      <c r="J45" s="123"/>
      <c r="K45" s="60">
        <v>22021.94</v>
      </c>
      <c r="L45" s="60">
        <v>24048.58</v>
      </c>
    </row>
    <row r="46" spans="1:12" ht="15" x14ac:dyDescent="0.25">
      <c r="A46" s="25"/>
      <c r="B46" s="111"/>
      <c r="C46" s="125"/>
      <c r="D46" s="125"/>
      <c r="E46" s="111"/>
      <c r="F46" s="125"/>
      <c r="G46" s="135"/>
      <c r="H46" s="127"/>
      <c r="I46" s="125"/>
      <c r="J46" s="126"/>
      <c r="K46" s="128"/>
      <c r="L46" s="128"/>
    </row>
    <row r="47" spans="1:12" ht="15" x14ac:dyDescent="0.25">
      <c r="A47" s="72" t="s">
        <v>0</v>
      </c>
      <c r="B47" s="129">
        <f>SUM(B39:B45)</f>
        <v>7751</v>
      </c>
      <c r="C47" s="130">
        <f>SUM(C39:C45)</f>
        <v>100.00000000000003</v>
      </c>
      <c r="D47" s="131" t="s">
        <v>11</v>
      </c>
      <c r="E47" s="129">
        <f>SUM(E39:E45)</f>
        <v>11340</v>
      </c>
      <c r="F47" s="130">
        <f>SUM(F39:F45)</f>
        <v>100</v>
      </c>
      <c r="G47" s="136" t="s">
        <v>11</v>
      </c>
      <c r="H47" s="133">
        <f>SUM(H39:H45)</f>
        <v>873352152</v>
      </c>
      <c r="I47" s="130">
        <f>SUM(I39:I45)</f>
        <v>100</v>
      </c>
      <c r="J47" s="132" t="s">
        <v>11</v>
      </c>
      <c r="K47" s="64">
        <v>29670.07</v>
      </c>
      <c r="L47" s="64">
        <v>28004.240000000002</v>
      </c>
    </row>
  </sheetData>
  <mergeCells count="8">
    <mergeCell ref="A1:L1"/>
    <mergeCell ref="A2:L2"/>
    <mergeCell ref="B22:L22"/>
    <mergeCell ref="B8:L8"/>
    <mergeCell ref="B36:L36"/>
    <mergeCell ref="A4:L4"/>
    <mergeCell ref="A5:L5"/>
    <mergeCell ref="A6:L6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11</vt:i4>
      </vt:variant>
    </vt:vector>
  </HeadingPairs>
  <TitlesOfParts>
    <vt:vector size="34" baseType="lpstr">
      <vt:lpstr>Table of Contents</vt:lpstr>
      <vt:lpstr>1. TP by Liab Range</vt:lpstr>
      <vt:lpstr>2. TP by Rent</vt:lpstr>
      <vt:lpstr>3. TP by Rent (TP w 2+ Prem)</vt:lpstr>
      <vt:lpstr>4. TP by Industry</vt:lpstr>
      <vt:lpstr>5. TP by Industry &amp; Rent</vt:lpstr>
      <vt:lpstr>6. TP by Zip Code (1 Prem)</vt:lpstr>
      <vt:lpstr>7. TP by No. of Prem per TP</vt:lpstr>
      <vt:lpstr>8.TP&amp;Prem by Ind &amp;Prem Per TP</vt:lpstr>
      <vt:lpstr>9. Premises by Rent</vt:lpstr>
      <vt:lpstr>10. Premises by Rent(TP 1 Prem)</vt:lpstr>
      <vt:lpstr>11. Prem by Rent (TP w 2+ Prem)</vt:lpstr>
      <vt:lpstr>12. Premises by Industry</vt:lpstr>
      <vt:lpstr>13. Prem by Industry &amp; Rent</vt:lpstr>
      <vt:lpstr>14. Premises by Zip Code</vt:lpstr>
      <vt:lpstr>15. Premises by Zip &amp; Rent</vt:lpstr>
      <vt:lpstr>16. Prem by Zip&amp;Rent(TP 2+Prem)</vt:lpstr>
      <vt:lpstr>17. Premises by Industry &amp; Zip</vt:lpstr>
      <vt:lpstr>18. Prem by Ind &amp; Zip(TP2+Prem)</vt:lpstr>
      <vt:lpstr>19. TP by Industry - SBC</vt:lpstr>
      <vt:lpstr>20. TP by Industry-SBC Prem Onl</vt:lpstr>
      <vt:lpstr>21. Premises by Rent-SBC</vt:lpstr>
      <vt:lpstr>22. Premises by Zip-SBC</vt:lpstr>
      <vt:lpstr>'12. Premises by Industry'!Print_Area</vt:lpstr>
      <vt:lpstr>'14. Premises by Zip Code'!Print_Area</vt:lpstr>
      <vt:lpstr>'17. Premises by Industry &amp; Zip'!Print_Area</vt:lpstr>
      <vt:lpstr>'4. TP by Industry'!Print_Area</vt:lpstr>
      <vt:lpstr>'6. TP by Zip Code (1 Prem)'!Print_Area</vt:lpstr>
      <vt:lpstr>'8.TP&amp;Prem by Ind &amp;Prem Per TP'!Print_Area</vt:lpstr>
      <vt:lpstr>'9. Premises by Rent'!Print_Area</vt:lpstr>
      <vt:lpstr>'Table of Contents'!Print_Area</vt:lpstr>
      <vt:lpstr>'14. Premises by Zip Code'!Print_Titles</vt:lpstr>
      <vt:lpstr>'17. Premises by Industry &amp; Zip'!Print_Titles</vt:lpstr>
      <vt:lpstr>'6. TP by Zip Code (1 Prem)'!Print_Titles</vt:lpstr>
    </vt:vector>
  </TitlesOfParts>
  <Company>NYC 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RobinsonS</dc:creator>
  <cp:lastModifiedBy>LOUIS PEREIRA</cp:lastModifiedBy>
  <cp:lastPrinted>2023-03-02T19:34:56Z</cp:lastPrinted>
  <dcterms:created xsi:type="dcterms:W3CDTF">2014-10-31T17:21:55Z</dcterms:created>
  <dcterms:modified xsi:type="dcterms:W3CDTF">2023-08-18T18:05:33Z</dcterms:modified>
</cp:coreProperties>
</file>