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ps\taxpol\HOTEL TAX\Published Report 2023\"/>
    </mc:Choice>
  </mc:AlternateContent>
  <xr:revisionPtr revIDLastSave="0" documentId="13_ncr:1_{26CC7C05-20CF-4C35-A538-85E67264E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by Liability Range" sheetId="4" r:id="rId1"/>
    <sheet name="2. by Borough" sheetId="5" r:id="rId2"/>
    <sheet name="3. by Room Rent" sheetId="10" r:id="rId3"/>
  </sheets>
  <definedNames>
    <definedName name="_xlnm.Print_Area" localSheetId="0">'1. by Liability Range'!$A$1:$O$25</definedName>
    <definedName name="_xlnm.Print_Area" localSheetId="1">'2. by Borough'!$A$1:$O$17</definedName>
    <definedName name="_xlnm.Print_Area" localSheetId="2">'3. by Room Rent'!$A$1:$O$22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4" l="1"/>
  <c r="K25" i="4"/>
  <c r="H25" i="4"/>
  <c r="E25" i="4"/>
  <c r="B25" i="4"/>
  <c r="M24" i="4"/>
  <c r="M23" i="4"/>
  <c r="M22" i="4"/>
  <c r="M21" i="4"/>
  <c r="M20" i="4"/>
  <c r="H22" i="10" l="1"/>
  <c r="I19" i="10" s="1"/>
  <c r="H17" i="5"/>
  <c r="I14" i="5" s="1"/>
  <c r="I13" i="10" l="1"/>
  <c r="I12" i="10"/>
  <c r="I20" i="10"/>
  <c r="I21" i="10"/>
  <c r="I14" i="10"/>
  <c r="I15" i="10"/>
  <c r="I16" i="10"/>
  <c r="I17" i="10"/>
  <c r="I18" i="10"/>
  <c r="I11" i="10"/>
  <c r="I15" i="5"/>
  <c r="I16" i="5"/>
  <c r="I11" i="5"/>
  <c r="I12" i="5"/>
  <c r="I13" i="5"/>
  <c r="I22" i="10" l="1"/>
  <c r="I17" i="5"/>
  <c r="L22" i="10" l="1"/>
  <c r="K22" i="10"/>
  <c r="E22" i="10"/>
  <c r="B22" i="10"/>
  <c r="M11" i="10"/>
  <c r="M11" i="4"/>
  <c r="M12" i="4"/>
  <c r="M13" i="4"/>
  <c r="M14" i="4"/>
  <c r="M15" i="4"/>
  <c r="M16" i="4"/>
  <c r="M17" i="4"/>
  <c r="M18" i="4"/>
  <c r="M19" i="4"/>
  <c r="M12" i="10"/>
  <c r="M13" i="10"/>
  <c r="M14" i="10"/>
  <c r="M15" i="10"/>
  <c r="M16" i="10"/>
  <c r="M17" i="10"/>
  <c r="M18" i="10"/>
  <c r="M19" i="10"/>
  <c r="M20" i="10"/>
  <c r="M21" i="10"/>
  <c r="M14" i="5"/>
  <c r="M15" i="5"/>
  <c r="M11" i="5"/>
  <c r="M12" i="5"/>
  <c r="M13" i="5"/>
  <c r="M16" i="5"/>
  <c r="L17" i="5"/>
  <c r="K17" i="5"/>
  <c r="E17" i="5"/>
  <c r="B17" i="5"/>
  <c r="M25" i="4" l="1"/>
  <c r="I23" i="4"/>
  <c r="I20" i="4"/>
  <c r="I22" i="4"/>
  <c r="I21" i="4"/>
  <c r="I24" i="4"/>
  <c r="F21" i="4"/>
  <c r="F23" i="4"/>
  <c r="F22" i="4"/>
  <c r="F20" i="4"/>
  <c r="F24" i="4"/>
  <c r="C24" i="4"/>
  <c r="C22" i="4"/>
  <c r="C20" i="4"/>
  <c r="C23" i="4"/>
  <c r="C21" i="4"/>
  <c r="C17" i="4"/>
  <c r="C16" i="4"/>
  <c r="C15" i="4"/>
  <c r="C14" i="4"/>
  <c r="C13" i="4"/>
  <c r="C18" i="4"/>
  <c r="C12" i="4"/>
  <c r="C19" i="4"/>
  <c r="C11" i="4"/>
  <c r="F16" i="4"/>
  <c r="F14" i="4"/>
  <c r="F15" i="4"/>
  <c r="F13" i="4"/>
  <c r="F19" i="4"/>
  <c r="F12" i="4"/>
  <c r="F11" i="4"/>
  <c r="F18" i="4"/>
  <c r="F17" i="4"/>
  <c r="I15" i="4"/>
  <c r="I14" i="4"/>
  <c r="I13" i="4"/>
  <c r="I12" i="4"/>
  <c r="I19" i="4"/>
  <c r="I11" i="4"/>
  <c r="I18" i="4"/>
  <c r="I17" i="4"/>
  <c r="I16" i="4"/>
  <c r="C17" i="10"/>
  <c r="C19" i="10"/>
  <c r="C11" i="10"/>
  <c r="C16" i="10"/>
  <c r="C18" i="10"/>
  <c r="C15" i="10"/>
  <c r="C14" i="10"/>
  <c r="C21" i="10"/>
  <c r="C13" i="10"/>
  <c r="C20" i="10"/>
  <c r="C12" i="10"/>
  <c r="F14" i="10"/>
  <c r="F21" i="10"/>
  <c r="F13" i="10"/>
  <c r="F16" i="10"/>
  <c r="F20" i="10"/>
  <c r="F12" i="10"/>
  <c r="F19" i="10"/>
  <c r="F11" i="10"/>
  <c r="F15" i="10"/>
  <c r="F18" i="10"/>
  <c r="F17" i="10"/>
  <c r="C14" i="5"/>
  <c r="M22" i="10"/>
  <c r="N14" i="10" s="1"/>
  <c r="M17" i="5"/>
  <c r="N11" i="5" s="1"/>
  <c r="F12" i="5"/>
  <c r="F15" i="5"/>
  <c r="F11" i="5"/>
  <c r="F14" i="5"/>
  <c r="F13" i="5"/>
  <c r="F16" i="5"/>
  <c r="C12" i="5"/>
  <c r="C15" i="5"/>
  <c r="C11" i="5"/>
  <c r="C13" i="5"/>
  <c r="C16" i="5"/>
  <c r="C25" i="4" l="1"/>
  <c r="I25" i="4"/>
  <c r="F25" i="4"/>
  <c r="N16" i="4"/>
  <c r="N21" i="4"/>
  <c r="N22" i="4"/>
  <c r="N23" i="4"/>
  <c r="N24" i="4"/>
  <c r="N20" i="4"/>
  <c r="N17" i="4"/>
  <c r="N18" i="4"/>
  <c r="N13" i="4"/>
  <c r="N11" i="4"/>
  <c r="N14" i="4"/>
  <c r="N19" i="4"/>
  <c r="N15" i="4"/>
  <c r="N12" i="4"/>
  <c r="N11" i="10"/>
  <c r="N16" i="10"/>
  <c r="N15" i="10"/>
  <c r="N12" i="10"/>
  <c r="N20" i="10"/>
  <c r="N18" i="10"/>
  <c r="N13" i="10"/>
  <c r="N19" i="10"/>
  <c r="N17" i="10"/>
  <c r="N21" i="10"/>
  <c r="F22" i="10"/>
  <c r="C22" i="10"/>
  <c r="C17" i="5"/>
  <c r="N12" i="5"/>
  <c r="N13" i="5"/>
  <c r="N15" i="5"/>
  <c r="N16" i="5"/>
  <c r="N14" i="5"/>
  <c r="F17" i="5"/>
  <c r="N25" i="4" l="1"/>
  <c r="N22" i="10"/>
  <c r="N17" i="5"/>
</calcChain>
</file>

<file path=xl/sharedStrings.xml><?xml version="1.0" encoding="utf-8"?>
<sst xmlns="http://schemas.openxmlformats.org/spreadsheetml/2006/main" count="109" uniqueCount="52">
  <si>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</si>
  <si>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</si>
  <si>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</si>
  <si>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</si>
  <si>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</si>
  <si>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</si>
  <si>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</si>
  <si>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</si>
  <si>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</si>
  <si>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</si>
  <si>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</si>
  <si>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Table 3</t>
  </si>
  <si>
    <t>$100 - $150</t>
  </si>
  <si>
    <t>$150 - $200</t>
  </si>
  <si>
    <t>$200 - $250</t>
  </si>
  <si>
    <t>$250 - $300</t>
  </si>
  <si>
    <t>$300 - $350</t>
  </si>
  <si>
    <t>Number of Hotels</t>
  </si>
  <si>
    <t>Total</t>
  </si>
  <si>
    <t>(NUMBER OF ROOMS RENTED AND DOLLARS IN THOUSANDS)</t>
  </si>
  <si>
    <t>Number of Rooms Rented</t>
  </si>
  <si>
    <t>Daily Room Tax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</si>
  <si>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</si>
  <si>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</si>
  <si>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</si>
  <si>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</si>
  <si>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</si>
  <si>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</si>
  <si>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</si>
  <si>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Average Daily Room Rent</t>
  </si>
  <si>
    <t>$500 - $700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</si>
  <si>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</si>
  <si>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</si>
  <si>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</si>
  <si>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</si>
  <si>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</si>
  <si>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</si>
  <si>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</si>
  <si>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Under $10K</t>
  </si>
  <si>
    <t>Staten Island/Other</t>
  </si>
  <si>
    <t>$350 - $500</t>
  </si>
  <si>
    <t>Additional Tax Due</t>
  </si>
  <si>
    <t>Total Rent</t>
  </si>
  <si>
    <t>Under $50 or Unavailable</t>
  </si>
  <si>
    <t>$50 - $100</t>
  </si>
  <si>
    <t>$400K - $500K</t>
  </si>
  <si>
    <t>$500K - $1M</t>
  </si>
  <si>
    <t>$1M - $1.5M</t>
  </si>
  <si>
    <t>$1.5M - $2M</t>
  </si>
  <si>
    <t>$2M - $2.5M</t>
  </si>
  <si>
    <t>$2.5M or More</t>
  </si>
  <si>
    <t>TAX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</si>
</sst>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6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6" fontId="9" fillId="0" borderId="0" xfId="0" applyNumberFormat="1" applyFont="1" applyAlignment="1">
      <alignment vertical="top"/>
    </xf>
    <xf numFmtId="166" fontId="2" fillId="0" borderId="0" xfId="0" applyNumberFormat="1" applyFont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28" fillId="0" borderId="5" xfId="0" applyFont="1" applyBorder="1" applyAlignment="1">
      <alignment horizontal="right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7" fontId="6" fillId="0" borderId="13" xfId="0" applyNumberFormat="1" applyFont="1" applyBorder="1"/>
    <xf numFmtId="166" fontId="6" fillId="0" borderId="13" xfId="0" applyNumberFormat="1" applyFont="1" applyBorder="1"/>
    <xf numFmtId="166" fontId="6" fillId="0" borderId="5" xfId="0" applyNumberFormat="1" applyFont="1" applyBorder="1"/>
    <xf numFmtId="165" fontId="6" fillId="0" borderId="6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5" fillId="0" borderId="0" xfId="0" applyFont="1"/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7" fontId="5" fillId="0" borderId="11" xfId="0" applyNumberFormat="1" applyFont="1" applyBorder="1"/>
    <xf numFmtId="166" fontId="5" fillId="0" borderId="11" xfId="0" applyNumberFormat="1" applyFont="1" applyBorder="1"/>
    <xf numFmtId="166" fontId="5" fillId="0" borderId="0" xfId="0" applyNumberFormat="1" applyFont="1"/>
    <xf numFmtId="167" fontId="5" fillId="0" borderId="0" xfId="0" applyNumberFormat="1" applyFont="1"/>
    <xf numFmtId="3" fontId="5" fillId="0" borderId="11" xfId="0" applyNumberFormat="1" applyFont="1" applyBorder="1"/>
    <xf numFmtId="165" fontId="5" fillId="0" borderId="0" xfId="1" applyNumberFormat="1" applyFont="1" applyBorder="1" applyAlignment="1"/>
    <xf numFmtId="165" fontId="5" fillId="0" borderId="12" xfId="1" applyNumberFormat="1" applyFont="1" applyBorder="1" applyAlignment="1"/>
    <xf numFmtId="3" fontId="6" fillId="0" borderId="13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5" fillId="0" borderId="0" xfId="1" applyNumberFormat="1" applyFont="1" applyFill="1" applyBorder="1" applyAlignment="1"/>
    <xf numFmtId="165" fontId="5" fillId="0" borderId="12" xfId="1" applyNumberFormat="1" applyFont="1" applyFill="1" applyBorder="1" applyAlignment="1"/>
    <xf numFmtId="0" fontId="3" fillId="0" borderId="0" xfId="0" applyFont="1"/>
    <xf numFmtId="165" fontId="28" fillId="0" borderId="5" xfId="0" applyNumberFormat="1" applyFont="1" applyBorder="1"/>
    <xf numFmtId="0" fontId="28" fillId="0" borderId="6" xfId="0" applyFont="1" applyBorder="1"/>
    <xf numFmtId="0" fontId="3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" fillId="0" borderId="12" xfId="0" applyFont="1" applyBorder="1"/>
    <xf numFmtId="0" fontId="6" fillId="0" borderId="10" xfId="0" applyFont="1" applyBorder="1" applyAlignment="1">
      <alignment horizontal="left" wrapText="1"/>
    </xf>
    <xf numFmtId="165" fontId="5" fillId="0" borderId="12" xfId="1" applyNumberFormat="1" applyFont="1" applyBorder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6" fillId="0" borderId="5" xfId="0" applyNumberFormat="1" applyFont="1" applyBorder="1" applyAlignment="1">
      <alignment horizontal="left"/>
    </xf>
    <xf numFmtId="165" fontId="6" fillId="0" borderId="6" xfId="1" applyNumberFormat="1" applyFont="1" applyFill="1" applyBorder="1" applyAlignment="1">
      <alignment horizontal="left"/>
    </xf>
    <xf numFmtId="165" fontId="6" fillId="0" borderId="6" xfId="0" applyNumberFormat="1" applyFont="1" applyBorder="1" applyAlignment="1">
      <alignment horizontal="left"/>
    </xf>
    <xf numFmtId="0" fontId="28" fillId="0" borderId="7" xfId="0" applyFont="1" applyBorder="1" applyAlignment="1">
      <alignment horizontal="right" wrapText="1"/>
    </xf>
    <xf numFmtId="0" fontId="28" fillId="0" borderId="13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zoomScaleNormal="100" workbookViewId="0">
      <selection sqref="A1:O1"/>
    </sheetView>
  </sheetViews>
  <sheetFormatPr defaultColWidth="9.140625" defaultRowHeight="14.25" x14ac:dyDescent="0.2"/>
  <cols>
    <col min="1" max="1" width="19.5703125" style="1" customWidth="1"/>
    <col min="2" max="2" width="11" style="12" customWidth="1"/>
    <col min="3" max="3" width="8.85546875" style="12" customWidth="1"/>
    <col min="4" max="4" width="2.7109375" style="12" customWidth="1"/>
    <col min="5" max="5" width="11.85546875" style="12" customWidth="1"/>
    <col min="6" max="6" width="8.85546875" style="12" customWidth="1"/>
    <col min="7" max="7" width="2.7109375" style="12" customWidth="1"/>
    <col min="8" max="8" width="14.28515625" style="12" customWidth="1"/>
    <col min="9" max="9" width="8.85546875" style="12" customWidth="1"/>
    <col min="10" max="10" width="2.7109375" style="12" customWidth="1"/>
    <col min="11" max="11" width="10.85546875" style="12" customWidth="1"/>
    <col min="12" max="12" width="12.140625" style="12" customWidth="1"/>
    <col min="13" max="13" width="10.85546875" style="12" bestFit="1" customWidth="1"/>
    <col min="14" max="14" width="8.85546875" style="12" customWidth="1"/>
    <col min="15" max="15" width="2.7109375" style="1" customWidth="1"/>
    <col min="16" max="16384" width="9.140625" style="1"/>
  </cols>
  <sheetData>
    <row r="1" spans="1:15" ht="18" x14ac:dyDescent="0.25">
      <c r="A1" s="77" t="s">
        <v>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x14ac:dyDescent="0.25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5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x14ac:dyDescent="0.25">
      <c r="A5" s="77" t="s">
        <v>32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15" x14ac:dyDescent="0.2">
      <c r="A6" s="78" t="s">
        <v>19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18" customHeight="1" x14ac:dyDescent="0.25">
      <c r="A8" s="72" t="s">
        <v>33</v>
      </c>
      <c r="B8" s="68" t="s">
        <v>17</v>
      </c>
      <c r="C8" s="16"/>
      <c r="D8" s="17"/>
      <c r="E8" s="70" t="s">
        <v>20</v>
      </c>
      <c r="F8" s="16"/>
      <c r="G8" s="17"/>
      <c r="H8" s="17"/>
      <c r="I8" s="17"/>
      <c r="J8" s="17"/>
      <c r="K8" s="74" t="s">
        <v>34</v>
      </c>
      <c r="L8" s="75"/>
      <c r="M8" s="75"/>
      <c r="N8" s="75"/>
      <c r="O8" s="76"/>
    </row>
    <row r="9" spans="1:15" ht="49.5" customHeight="1" x14ac:dyDescent="0.25">
      <c r="A9" s="73"/>
      <c r="B9" s="69"/>
      <c r="C9" s="18" t="s">
        <v>37</v>
      </c>
      <c r="D9" s="19"/>
      <c r="E9" s="71"/>
      <c r="F9" s="18" t="s">
        <v>37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37</v>
      </c>
      <c r="O9" s="8"/>
    </row>
    <row r="10" spans="1:15" ht="15.75" x14ac:dyDescent="0.2">
      <c r="A10" s="9"/>
      <c r="B10" s="10"/>
      <c r="C10" s="11"/>
      <c r="D10" s="11"/>
      <c r="E10" s="10"/>
      <c r="F10" s="11"/>
      <c r="G10" s="11"/>
      <c r="H10" s="11"/>
      <c r="I10" s="11"/>
      <c r="J10" s="11"/>
      <c r="K10" s="10"/>
      <c r="L10" s="11"/>
      <c r="M10" s="11"/>
      <c r="N10" s="11"/>
      <c r="O10" s="3"/>
    </row>
    <row r="11" spans="1:15" ht="22.5" customHeight="1" x14ac:dyDescent="0.25">
      <c r="A11" s="39" t="s">
        <v>38</v>
      </c>
      <c r="B11" s="40">
        <v>109</v>
      </c>
      <c r="C11" s="41">
        <f t="shared" ref="C11:C19" si="0">(B11/B$25)*100</f>
        <v>12.35827664399093</v>
      </c>
      <c r="D11" s="42" t="s">
        <v>1</v>
      </c>
      <c r="E11" s="43">
        <v>33097</v>
      </c>
      <c r="F11" s="41">
        <f t="shared" ref="F11:F19" si="1">(E11/E$25)*100</f>
        <v>9.0018445662647356E-2</v>
      </c>
      <c r="G11" s="42" t="s">
        <v>1</v>
      </c>
      <c r="H11" s="45">
        <v>4530397</v>
      </c>
      <c r="I11" s="41">
        <f t="shared" ref="I11:I19" si="2">(H11/H$25)*100</f>
        <v>4.2716989181941632E-2</v>
      </c>
      <c r="J11" s="3" t="s">
        <v>1</v>
      </c>
      <c r="K11" s="44">
        <v>63449.72</v>
      </c>
      <c r="L11" s="45">
        <v>266978.71000000002</v>
      </c>
      <c r="M11" s="45">
        <f>K11+L11</f>
        <v>330428.43000000005</v>
      </c>
      <c r="N11" s="41">
        <f t="shared" ref="N11:N19" si="3">(M11/M$25)*100</f>
        <v>4.74350182864966E-2</v>
      </c>
      <c r="O11" s="3" t="s">
        <v>1</v>
      </c>
    </row>
    <row r="12" spans="1:15" ht="22.5" customHeight="1" x14ac:dyDescent="0.25">
      <c r="A12" s="39" t="s">
        <v>23</v>
      </c>
      <c r="B12" s="40">
        <v>62</v>
      </c>
      <c r="C12" s="41">
        <f t="shared" si="0"/>
        <v>7.029478458049887</v>
      </c>
      <c r="D12" s="42"/>
      <c r="E12" s="43">
        <v>96648</v>
      </c>
      <c r="F12" s="41">
        <f t="shared" si="1"/>
        <v>0.26286680775911841</v>
      </c>
      <c r="G12" s="42"/>
      <c r="H12" s="46">
        <v>14303595</v>
      </c>
      <c r="I12" s="41">
        <f t="shared" si="2"/>
        <v>0.13486820534224139</v>
      </c>
      <c r="J12" s="60"/>
      <c r="K12" s="43">
        <v>193140</v>
      </c>
      <c r="L12" s="46">
        <v>840638.27</v>
      </c>
      <c r="M12" s="46">
        <f t="shared" ref="M12:M19" si="4">K12+L12</f>
        <v>1033778.27</v>
      </c>
      <c r="N12" s="41">
        <f t="shared" si="3"/>
        <v>0.14840518154455659</v>
      </c>
      <c r="O12" s="3"/>
    </row>
    <row r="13" spans="1:15" ht="22.5" customHeight="1" x14ac:dyDescent="0.25">
      <c r="A13" s="39" t="s">
        <v>24</v>
      </c>
      <c r="B13" s="40">
        <v>47</v>
      </c>
      <c r="C13" s="41">
        <f t="shared" si="0"/>
        <v>5.3287981859410429</v>
      </c>
      <c r="D13" s="42"/>
      <c r="E13" s="43">
        <v>166517</v>
      </c>
      <c r="F13" s="41">
        <f t="shared" si="1"/>
        <v>0.45289910011200557</v>
      </c>
      <c r="G13" s="42"/>
      <c r="H13" s="46">
        <v>24097951</v>
      </c>
      <c r="I13" s="41">
        <f t="shared" si="2"/>
        <v>0.22721891970482044</v>
      </c>
      <c r="J13" s="60"/>
      <c r="K13" s="43">
        <v>330582</v>
      </c>
      <c r="L13" s="46">
        <v>1415856.73</v>
      </c>
      <c r="M13" s="46">
        <f t="shared" si="4"/>
        <v>1746438.73</v>
      </c>
      <c r="N13" s="41">
        <f t="shared" si="3"/>
        <v>0.25071194114197703</v>
      </c>
      <c r="O13" s="3"/>
    </row>
    <row r="14" spans="1:15" ht="22.5" customHeight="1" x14ac:dyDescent="0.25">
      <c r="A14" s="39" t="s">
        <v>25</v>
      </c>
      <c r="B14" s="40">
        <v>62</v>
      </c>
      <c r="C14" s="41">
        <f t="shared" si="0"/>
        <v>7.029478458049887</v>
      </c>
      <c r="D14" s="42"/>
      <c r="E14" s="43">
        <v>466678</v>
      </c>
      <c r="F14" s="41">
        <f t="shared" si="1"/>
        <v>1.2692880981645751</v>
      </c>
      <c r="G14" s="42"/>
      <c r="H14" s="46">
        <v>63412742</v>
      </c>
      <c r="I14" s="41">
        <f t="shared" si="2"/>
        <v>0.59791700683433613</v>
      </c>
      <c r="J14" s="60"/>
      <c r="K14" s="43">
        <v>929358.88</v>
      </c>
      <c r="L14" s="46">
        <v>3725498.72</v>
      </c>
      <c r="M14" s="46">
        <f t="shared" si="4"/>
        <v>4654857.6000000006</v>
      </c>
      <c r="N14" s="41">
        <f t="shared" si="3"/>
        <v>0.66823322489846793</v>
      </c>
      <c r="O14" s="3"/>
    </row>
    <row r="15" spans="1:15" ht="22.5" customHeight="1" x14ac:dyDescent="0.25">
      <c r="A15" s="39" t="s">
        <v>26</v>
      </c>
      <c r="B15" s="40">
        <v>94</v>
      </c>
      <c r="C15" s="41">
        <f t="shared" si="0"/>
        <v>10.657596371882086</v>
      </c>
      <c r="D15" s="42"/>
      <c r="E15" s="43">
        <v>1320230</v>
      </c>
      <c r="F15" s="41">
        <f t="shared" si="1"/>
        <v>3.5908104214036598</v>
      </c>
      <c r="G15" s="42"/>
      <c r="H15" s="46">
        <v>191629562</v>
      </c>
      <c r="I15" s="41">
        <f t="shared" si="2"/>
        <v>1.8068698895249609</v>
      </c>
      <c r="J15" s="60"/>
      <c r="K15" s="43">
        <v>2636142</v>
      </c>
      <c r="L15" s="46">
        <v>11258236.92</v>
      </c>
      <c r="M15" s="46">
        <f t="shared" si="4"/>
        <v>13894378.92</v>
      </c>
      <c r="N15" s="41">
        <f t="shared" si="3"/>
        <v>1.9946229147101924</v>
      </c>
      <c r="O15" s="3"/>
    </row>
    <row r="16" spans="1:15" ht="22.5" customHeight="1" x14ac:dyDescent="0.25">
      <c r="A16" s="39" t="s">
        <v>27</v>
      </c>
      <c r="B16" s="40">
        <v>70</v>
      </c>
      <c r="C16" s="41">
        <f t="shared" si="0"/>
        <v>7.9365079365079358</v>
      </c>
      <c r="D16" s="42"/>
      <c r="E16" s="43">
        <v>1394278</v>
      </c>
      <c r="F16" s="41">
        <f t="shared" si="1"/>
        <v>3.7922089126393521</v>
      </c>
      <c r="G16" s="42"/>
      <c r="H16" s="46">
        <v>249701095</v>
      </c>
      <c r="I16" s="41">
        <f t="shared" si="2"/>
        <v>2.3544247830452782</v>
      </c>
      <c r="J16" s="60"/>
      <c r="K16" s="43">
        <v>2779466</v>
      </c>
      <c r="L16" s="46">
        <v>14669939.439999999</v>
      </c>
      <c r="M16" s="46">
        <f t="shared" si="4"/>
        <v>17449405.439999998</v>
      </c>
      <c r="N16" s="41">
        <f t="shared" si="3"/>
        <v>2.5049686739573014</v>
      </c>
      <c r="O16" s="3"/>
    </row>
    <row r="17" spans="1:15" ht="22.5" customHeight="1" x14ac:dyDescent="0.25">
      <c r="A17" s="39" t="s">
        <v>28</v>
      </c>
      <c r="B17" s="40">
        <v>40</v>
      </c>
      <c r="C17" s="41">
        <f t="shared" si="0"/>
        <v>4.5351473922902494</v>
      </c>
      <c r="D17" s="42"/>
      <c r="E17" s="43">
        <v>915328</v>
      </c>
      <c r="F17" s="41">
        <f t="shared" si="1"/>
        <v>2.4895429746351536</v>
      </c>
      <c r="G17" s="42"/>
      <c r="H17" s="46">
        <v>210773238</v>
      </c>
      <c r="I17" s="41">
        <f t="shared" si="2"/>
        <v>1.9873750859999266</v>
      </c>
      <c r="J17" s="60"/>
      <c r="K17" s="43">
        <v>1830656.59</v>
      </c>
      <c r="L17" s="46">
        <v>12382927.789999999</v>
      </c>
      <c r="M17" s="46">
        <f t="shared" si="4"/>
        <v>14213584.379999999</v>
      </c>
      <c r="N17" s="41">
        <f t="shared" si="3"/>
        <v>2.0404468071405431</v>
      </c>
      <c r="O17" s="3"/>
    </row>
    <row r="18" spans="1:15" ht="22.5" customHeight="1" x14ac:dyDescent="0.25">
      <c r="A18" s="39" t="s">
        <v>45</v>
      </c>
      <c r="B18" s="40">
        <v>33</v>
      </c>
      <c r="C18" s="41">
        <f t="shared" si="0"/>
        <v>3.7414965986394559</v>
      </c>
      <c r="D18" s="42"/>
      <c r="E18" s="43">
        <v>1057810</v>
      </c>
      <c r="F18" s="41">
        <f t="shared" si="1"/>
        <v>2.8770707921081971</v>
      </c>
      <c r="G18" s="42"/>
      <c r="H18" s="46">
        <v>215250094</v>
      </c>
      <c r="I18" s="41">
        <f t="shared" si="2"/>
        <v>2.0295872385598703</v>
      </c>
      <c r="J18" s="60"/>
      <c r="K18" s="43">
        <v>2115619.79</v>
      </c>
      <c r="L18" s="46">
        <v>12645943.060000001</v>
      </c>
      <c r="M18" s="46">
        <f t="shared" si="4"/>
        <v>14761562.850000001</v>
      </c>
      <c r="N18" s="41">
        <f t="shared" si="3"/>
        <v>2.1191124617425285</v>
      </c>
      <c r="O18" s="3"/>
    </row>
    <row r="19" spans="1:15" ht="22.5" customHeight="1" x14ac:dyDescent="0.25">
      <c r="A19" s="39" t="s">
        <v>46</v>
      </c>
      <c r="B19" s="47">
        <v>143</v>
      </c>
      <c r="C19" s="41">
        <f t="shared" si="0"/>
        <v>16.213151927437643</v>
      </c>
      <c r="D19" s="42"/>
      <c r="E19" s="43">
        <v>5735882</v>
      </c>
      <c r="F19" s="41">
        <f t="shared" si="1"/>
        <v>15.600664173319547</v>
      </c>
      <c r="G19" s="42"/>
      <c r="H19" s="46">
        <v>1544530324</v>
      </c>
      <c r="I19" s="41">
        <f t="shared" si="2"/>
        <v>14.563334105485415</v>
      </c>
      <c r="J19" s="60"/>
      <c r="K19" s="43">
        <v>11471764.15</v>
      </c>
      <c r="L19" s="46">
        <v>90741156.730000004</v>
      </c>
      <c r="M19" s="46">
        <f t="shared" si="4"/>
        <v>102212920.88000001</v>
      </c>
      <c r="N19" s="41">
        <f t="shared" si="3"/>
        <v>14.673288769549975</v>
      </c>
      <c r="O19" s="3"/>
    </row>
    <row r="20" spans="1:15" ht="22.5" customHeight="1" x14ac:dyDescent="0.25">
      <c r="A20" s="39" t="s">
        <v>47</v>
      </c>
      <c r="B20" s="47">
        <v>77</v>
      </c>
      <c r="C20" s="41">
        <f t="shared" ref="C20:C24" si="5">(B20/B$25)*100</f>
        <v>8.7301587301587293</v>
      </c>
      <c r="D20" s="42"/>
      <c r="E20" s="43">
        <v>5262722</v>
      </c>
      <c r="F20" s="41">
        <f t="shared" ref="F20:F24" si="6">(E20/E$25)*100</f>
        <v>14.313746091628207</v>
      </c>
      <c r="G20" s="42"/>
      <c r="H20" s="46">
        <v>1413602099</v>
      </c>
      <c r="I20" s="41">
        <f t="shared" ref="I20:I24" si="7">(H20/H$25)*100</f>
        <v>13.328815459341198</v>
      </c>
      <c r="J20" s="60"/>
      <c r="K20" s="43">
        <v>10525421.08</v>
      </c>
      <c r="L20" s="46">
        <v>83049123.400000006</v>
      </c>
      <c r="M20" s="46">
        <f t="shared" ref="M20:M24" si="8">K20+L20</f>
        <v>93574544.480000004</v>
      </c>
      <c r="N20" s="41">
        <f t="shared" ref="N20:N24" si="9">(M20/M$25)*100</f>
        <v>13.433197102801927</v>
      </c>
      <c r="O20" s="3"/>
    </row>
    <row r="21" spans="1:15" ht="22.5" customHeight="1" x14ac:dyDescent="0.25">
      <c r="A21" s="39" t="s">
        <v>48</v>
      </c>
      <c r="B21" s="47">
        <v>38</v>
      </c>
      <c r="C21" s="41">
        <f t="shared" si="5"/>
        <v>4.308390022675737</v>
      </c>
      <c r="D21" s="42"/>
      <c r="E21" s="43">
        <v>3242106</v>
      </c>
      <c r="F21" s="41">
        <f t="shared" si="6"/>
        <v>8.8179999031194054</v>
      </c>
      <c r="G21" s="42"/>
      <c r="H21" s="46">
        <v>1018132415</v>
      </c>
      <c r="I21" s="41">
        <f t="shared" si="7"/>
        <v>9.5999426446157159</v>
      </c>
      <c r="J21" s="60"/>
      <c r="K21" s="43">
        <v>6484212.3300000001</v>
      </c>
      <c r="L21" s="46">
        <v>59815279.350000001</v>
      </c>
      <c r="M21" s="46">
        <f t="shared" si="8"/>
        <v>66299491.68</v>
      </c>
      <c r="N21" s="41">
        <f t="shared" si="9"/>
        <v>9.5176967678786859</v>
      </c>
      <c r="O21" s="3"/>
    </row>
    <row r="22" spans="1:15" ht="22.5" customHeight="1" x14ac:dyDescent="0.25">
      <c r="A22" s="39" t="s">
        <v>49</v>
      </c>
      <c r="B22" s="47">
        <v>21</v>
      </c>
      <c r="C22" s="41">
        <f t="shared" si="5"/>
        <v>2.3809523809523809</v>
      </c>
      <c r="D22" s="42"/>
      <c r="E22" s="43">
        <v>2357897</v>
      </c>
      <c r="F22" s="41">
        <f t="shared" si="6"/>
        <v>6.4130955365325928</v>
      </c>
      <c r="G22" s="42"/>
      <c r="H22" s="46">
        <v>725351373</v>
      </c>
      <c r="I22" s="41">
        <f t="shared" si="7"/>
        <v>6.8393182216806849</v>
      </c>
      <c r="J22" s="60"/>
      <c r="K22" s="43">
        <v>4715794</v>
      </c>
      <c r="L22" s="46">
        <v>42614393.149999999</v>
      </c>
      <c r="M22" s="46">
        <f t="shared" si="8"/>
        <v>47330187.149999999</v>
      </c>
      <c r="N22" s="41">
        <f t="shared" si="9"/>
        <v>6.7945373010535324</v>
      </c>
      <c r="O22" s="3"/>
    </row>
    <row r="23" spans="1:15" ht="22.5" customHeight="1" x14ac:dyDescent="0.25">
      <c r="A23" s="39" t="s">
        <v>50</v>
      </c>
      <c r="B23" s="47">
        <v>57</v>
      </c>
      <c r="C23" s="41">
        <f t="shared" si="5"/>
        <v>6.462585034013606</v>
      </c>
      <c r="D23" s="42"/>
      <c r="E23" s="43">
        <v>8744092</v>
      </c>
      <c r="F23" s="41">
        <f t="shared" si="6"/>
        <v>23.782505078139693</v>
      </c>
      <c r="G23" s="42"/>
      <c r="H23" s="46">
        <v>3338318168</v>
      </c>
      <c r="I23" s="41">
        <f t="shared" si="7"/>
        <v>31.476910537494884</v>
      </c>
      <c r="J23" s="60"/>
      <c r="K23" s="43">
        <v>17488184</v>
      </c>
      <c r="L23" s="46">
        <v>196126192.40000001</v>
      </c>
      <c r="M23" s="46">
        <f t="shared" si="8"/>
        <v>213614376.40000001</v>
      </c>
      <c r="N23" s="41">
        <f t="shared" si="9"/>
        <v>30.665647779740279</v>
      </c>
      <c r="O23" s="3"/>
    </row>
    <row r="24" spans="1:15" ht="22.5" customHeight="1" x14ac:dyDescent="0.25">
      <c r="A24" s="39" t="s">
        <v>22</v>
      </c>
      <c r="B24" s="47">
        <v>29</v>
      </c>
      <c r="C24" s="41">
        <f t="shared" si="5"/>
        <v>3.2879818594104306</v>
      </c>
      <c r="D24" s="42"/>
      <c r="E24" s="43">
        <v>5973624</v>
      </c>
      <c r="F24" s="41">
        <f t="shared" si="6"/>
        <v>16.247283664775843</v>
      </c>
      <c r="G24" s="42"/>
      <c r="H24" s="46">
        <v>1591976300</v>
      </c>
      <c r="I24" s="41">
        <f t="shared" si="7"/>
        <v>15.010700913188726</v>
      </c>
      <c r="J24" s="60"/>
      <c r="K24" s="43">
        <v>11947089.800000001</v>
      </c>
      <c r="L24" s="46">
        <v>93528717.650000006</v>
      </c>
      <c r="M24" s="46">
        <f t="shared" si="8"/>
        <v>105475807.45</v>
      </c>
      <c r="N24" s="41">
        <f t="shared" si="9"/>
        <v>15.141696055553524</v>
      </c>
      <c r="O24" s="3"/>
    </row>
    <row r="25" spans="1:15" ht="33" customHeight="1" x14ac:dyDescent="0.25">
      <c r="A25" s="30" t="s">
        <v>0</v>
      </c>
      <c r="B25" s="32">
        <f>SUM(B11:B24)</f>
        <v>882</v>
      </c>
      <c r="C25" s="33">
        <f>SUM(C11:C24)</f>
        <v>100.00000000000001</v>
      </c>
      <c r="D25" s="34" t="s">
        <v>1</v>
      </c>
      <c r="E25" s="35">
        <f>SUM(E11:E24)</f>
        <v>36766909</v>
      </c>
      <c r="F25" s="33">
        <f>SUM(F11:F24)</f>
        <v>100</v>
      </c>
      <c r="G25" s="34" t="s">
        <v>1</v>
      </c>
      <c r="H25" s="37">
        <f>SUM(H11:H24)</f>
        <v>10605609353</v>
      </c>
      <c r="I25" s="33">
        <f>SUM(I11:I24)</f>
        <v>100</v>
      </c>
      <c r="J25" s="34" t="s">
        <v>1</v>
      </c>
      <c r="K25" s="36">
        <f>SUM(K11:K24)</f>
        <v>73510880.340000004</v>
      </c>
      <c r="L25" s="37">
        <f>SUM(L11:L24)</f>
        <v>623080882.31999993</v>
      </c>
      <c r="M25" s="37">
        <f>SUM(M11:M24)</f>
        <v>696591762.66000009</v>
      </c>
      <c r="N25" s="33">
        <f>SUM(N11:N24)</f>
        <v>99.999999999999986</v>
      </c>
      <c r="O25" s="38" t="s">
        <v>1</v>
      </c>
    </row>
  </sheetData>
  <mergeCells count="9">
    <mergeCell ref="A1:O1"/>
    <mergeCell ref="A2:O2"/>
    <mergeCell ref="A4:O4"/>
    <mergeCell ref="A5:O5"/>
    <mergeCell ref="A6:O6"/>
    <mergeCell ref="B8:B9"/>
    <mergeCell ref="E8:E9"/>
    <mergeCell ref="A8:A9"/>
    <mergeCell ref="K8:O8"/>
  </mergeCells>
  <pageMargins left="0.7" right="0.7" top="0.75" bottom="0.75" header="0.3" footer="0.3"/>
  <pageSetup scale="7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"/>
  <sheetViews>
    <sheetView showGridLines="0" zoomScaleNormal="100" workbookViewId="0">
      <selection activeCell="A10" sqref="A10"/>
    </sheetView>
  </sheetViews>
  <sheetFormatPr defaultColWidth="9.140625" defaultRowHeight="14.25" x14ac:dyDescent="0.2"/>
  <cols>
    <col min="1" max="1" width="23.140625" style="1" customWidth="1"/>
    <col min="2" max="2" width="11" style="1" bestFit="1" customWidth="1"/>
    <col min="3" max="3" width="8.85546875" style="1" customWidth="1"/>
    <col min="4" max="4" width="2.710937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4.14062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2.28515625" style="1" customWidth="1"/>
    <col min="14" max="14" width="7" style="1" bestFit="1" customWidth="1"/>
    <col min="15" max="15" width="2.85546875" style="1" customWidth="1"/>
    <col min="16" max="16384" width="9.140625" style="1"/>
  </cols>
  <sheetData>
    <row r="1" spans="1:15" ht="18" x14ac:dyDescent="0.25">
      <c r="A1" s="77" t="s">
        <v>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x14ac:dyDescent="0.25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4" spans="1:15" ht="1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8" x14ac:dyDescent="0.25">
      <c r="A5" s="77" t="s">
        <v>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15" x14ac:dyDescent="0.2">
      <c r="A6" s="78" t="s">
        <v>19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8" spans="1:15" ht="15.6" customHeight="1" x14ac:dyDescent="0.25">
      <c r="A8" s="21"/>
      <c r="B8" s="68" t="s">
        <v>17</v>
      </c>
      <c r="C8" s="22"/>
      <c r="D8" s="23"/>
      <c r="E8" s="68" t="s">
        <v>20</v>
      </c>
      <c r="F8" s="22"/>
      <c r="G8" s="22"/>
      <c r="H8" s="22"/>
      <c r="I8" s="22"/>
      <c r="J8" s="22"/>
      <c r="K8" s="79" t="s">
        <v>34</v>
      </c>
      <c r="L8" s="80"/>
      <c r="M8" s="80"/>
      <c r="N8" s="80"/>
      <c r="O8" s="81"/>
    </row>
    <row r="9" spans="1:15" ht="48.75" customHeight="1" x14ac:dyDescent="0.25">
      <c r="A9" s="30" t="s">
        <v>6</v>
      </c>
      <c r="B9" s="69"/>
      <c r="C9" s="18" t="s">
        <v>36</v>
      </c>
      <c r="D9" s="25"/>
      <c r="E9" s="69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22.5" customHeight="1" x14ac:dyDescent="0.25">
      <c r="A11" s="39" t="s">
        <v>9</v>
      </c>
      <c r="B11" s="47">
        <v>571</v>
      </c>
      <c r="C11" s="48">
        <f t="shared" ref="C11:C16" si="0">(B11/B$17)*100</f>
        <v>64.739229024943313</v>
      </c>
      <c r="D11" s="62" t="s">
        <v>1</v>
      </c>
      <c r="E11" s="43">
        <v>25958782.280000001</v>
      </c>
      <c r="F11" s="48">
        <f t="shared" ref="F11:F16" si="1">(E11/E$17)*100</f>
        <v>70.603658005358071</v>
      </c>
      <c r="G11" s="63" t="s">
        <v>1</v>
      </c>
      <c r="H11" s="45">
        <v>8073438877.3000002</v>
      </c>
      <c r="I11" s="48">
        <f t="shared" ref="I11:I16" si="2">(H11/H$17)*100</f>
        <v>76.124233965940135</v>
      </c>
      <c r="J11" s="63" t="s">
        <v>1</v>
      </c>
      <c r="K11" s="44">
        <v>51910673.049999997</v>
      </c>
      <c r="L11" s="45">
        <v>474315352.39999998</v>
      </c>
      <c r="M11" s="45">
        <f>K11+L11</f>
        <v>526226025.44999999</v>
      </c>
      <c r="N11" s="48">
        <f t="shared" ref="N11:N16" si="3">(M11/M$17)*100</f>
        <v>75.542958395108968</v>
      </c>
      <c r="O11" s="64" t="s">
        <v>1</v>
      </c>
    </row>
    <row r="12" spans="1:15" ht="22.5" customHeight="1" x14ac:dyDescent="0.25">
      <c r="A12" s="39" t="s">
        <v>7</v>
      </c>
      <c r="B12" s="47">
        <v>37</v>
      </c>
      <c r="C12" s="48">
        <f t="shared" si="0"/>
        <v>4.1950113378684808</v>
      </c>
      <c r="D12" s="3"/>
      <c r="E12" s="43">
        <v>417458.47</v>
      </c>
      <c r="F12" s="48">
        <f t="shared" si="1"/>
        <v>1.135419016554887</v>
      </c>
      <c r="G12" s="48"/>
      <c r="H12" s="46">
        <v>46334099.880000003</v>
      </c>
      <c r="I12" s="48">
        <f t="shared" si="2"/>
        <v>0.43688295823773465</v>
      </c>
      <c r="J12" s="48"/>
      <c r="K12" s="43">
        <v>819835.45</v>
      </c>
      <c r="L12" s="46">
        <v>2722128.42</v>
      </c>
      <c r="M12" s="46">
        <f>K12+L12</f>
        <v>3541963.87</v>
      </c>
      <c r="N12" s="48">
        <f t="shared" si="3"/>
        <v>0.50847053609630466</v>
      </c>
      <c r="O12" s="3"/>
    </row>
    <row r="13" spans="1:15" ht="22.5" customHeight="1" x14ac:dyDescent="0.25">
      <c r="A13" s="39" t="s">
        <v>8</v>
      </c>
      <c r="B13" s="47">
        <v>100</v>
      </c>
      <c r="C13" s="48">
        <f t="shared" si="0"/>
        <v>11.337868480725625</v>
      </c>
      <c r="D13" s="49"/>
      <c r="E13" s="43">
        <v>1666087.69</v>
      </c>
      <c r="F13" s="48">
        <f t="shared" si="1"/>
        <v>4.5314870398341744</v>
      </c>
      <c r="G13" s="48"/>
      <c r="H13" s="46">
        <v>381547993.26999998</v>
      </c>
      <c r="I13" s="48">
        <f t="shared" si="2"/>
        <v>3.5976055743217521</v>
      </c>
      <c r="J13" s="48"/>
      <c r="K13" s="43">
        <v>3332175.38</v>
      </c>
      <c r="L13" s="46">
        <v>22415944.75</v>
      </c>
      <c r="M13" s="46">
        <f t="shared" ref="M13" si="4">K13+L13</f>
        <v>25748120.129999999</v>
      </c>
      <c r="N13" s="48">
        <f t="shared" si="3"/>
        <v>3.6962998287086282</v>
      </c>
      <c r="O13" s="3"/>
    </row>
    <row r="14" spans="1:15" ht="22.5" customHeight="1" x14ac:dyDescent="0.25">
      <c r="A14" s="39" t="s">
        <v>10</v>
      </c>
      <c r="B14" s="47">
        <v>129</v>
      </c>
      <c r="C14" s="48">
        <f t="shared" si="0"/>
        <v>14.625850340136054</v>
      </c>
      <c r="D14" s="49"/>
      <c r="E14" s="43">
        <v>2522129.08</v>
      </c>
      <c r="F14" s="48">
        <f t="shared" si="1"/>
        <v>6.8597801348672665</v>
      </c>
      <c r="G14" s="48"/>
      <c r="H14" s="46">
        <v>468924237.98000002</v>
      </c>
      <c r="I14" s="48">
        <f t="shared" si="2"/>
        <v>4.4214737916276503</v>
      </c>
      <c r="J14" s="48"/>
      <c r="K14" s="43">
        <v>5043452.6500000004</v>
      </c>
      <c r="L14" s="46">
        <v>27549401.210000001</v>
      </c>
      <c r="M14" s="46">
        <f>K14+L14</f>
        <v>32592853.859999999</v>
      </c>
      <c r="N14" s="48">
        <f t="shared" si="3"/>
        <v>4.6789031405627268</v>
      </c>
      <c r="O14" s="3"/>
    </row>
    <row r="15" spans="1:15" ht="22.5" customHeight="1" x14ac:dyDescent="0.25">
      <c r="A15" s="39" t="s">
        <v>39</v>
      </c>
      <c r="B15" s="47">
        <v>16</v>
      </c>
      <c r="C15" s="48">
        <f t="shared" si="0"/>
        <v>1.8140589569160999</v>
      </c>
      <c r="D15" s="49"/>
      <c r="E15" s="43">
        <v>228827</v>
      </c>
      <c r="F15" s="48">
        <f t="shared" si="1"/>
        <v>0.62237215429167159</v>
      </c>
      <c r="G15" s="48"/>
      <c r="H15" s="46">
        <v>43387844.549999997</v>
      </c>
      <c r="I15" s="48">
        <f t="shared" si="2"/>
        <v>0.40910279745706307</v>
      </c>
      <c r="J15" s="48"/>
      <c r="K15" s="43">
        <v>457654</v>
      </c>
      <c r="L15" s="46">
        <v>2549337.9</v>
      </c>
      <c r="M15" s="46">
        <f>K15+L15</f>
        <v>3006991.9</v>
      </c>
      <c r="N15" s="48">
        <f t="shared" si="3"/>
        <v>0.43167204396984588</v>
      </c>
      <c r="O15" s="3"/>
    </row>
    <row r="16" spans="1:15" ht="22.5" customHeight="1" x14ac:dyDescent="0.25">
      <c r="A16" s="39" t="s">
        <v>22</v>
      </c>
      <c r="B16" s="47">
        <v>29</v>
      </c>
      <c r="C16" s="48">
        <f t="shared" si="0"/>
        <v>3.2879818594104306</v>
      </c>
      <c r="D16" s="49"/>
      <c r="E16" s="43">
        <v>5973623.9000000004</v>
      </c>
      <c r="F16" s="48">
        <f t="shared" si="1"/>
        <v>16.247283649093934</v>
      </c>
      <c r="G16" s="48"/>
      <c r="H16" s="46">
        <v>1591976299.9000001</v>
      </c>
      <c r="I16" s="48">
        <f t="shared" si="2"/>
        <v>15.010700912415675</v>
      </c>
      <c r="J16" s="48"/>
      <c r="K16" s="43">
        <v>11947089.800000001</v>
      </c>
      <c r="L16" s="46">
        <v>93528717.650000006</v>
      </c>
      <c r="M16" s="46">
        <f>K16+L16</f>
        <v>105475807.45</v>
      </c>
      <c r="N16" s="48">
        <f t="shared" si="3"/>
        <v>15.141696055553524</v>
      </c>
      <c r="O16" s="3"/>
    </row>
    <row r="17" spans="1:15" ht="33" customHeight="1" x14ac:dyDescent="0.25">
      <c r="A17" s="30" t="s">
        <v>0</v>
      </c>
      <c r="B17" s="50">
        <f>SUM(B11:B16)</f>
        <v>882</v>
      </c>
      <c r="C17" s="51">
        <f>SUM(C11:C16)</f>
        <v>100</v>
      </c>
      <c r="D17" s="67" t="s">
        <v>1</v>
      </c>
      <c r="E17" s="35">
        <f>SUM(E11:E16)</f>
        <v>36766908.420000002</v>
      </c>
      <c r="F17" s="51">
        <f>SUM(F11:F16)</f>
        <v>100</v>
      </c>
      <c r="G17" s="65" t="s">
        <v>1</v>
      </c>
      <c r="H17" s="37">
        <f>SUM(H11:H16)</f>
        <v>10605609352.879999</v>
      </c>
      <c r="I17" s="51">
        <f>SUM(I11:I16)</f>
        <v>100</v>
      </c>
      <c r="J17" s="65" t="s">
        <v>1</v>
      </c>
      <c r="K17" s="36">
        <f>SUM(K11:K16)</f>
        <v>73510880.329999998</v>
      </c>
      <c r="L17" s="37">
        <f>SUM(L11:L16)</f>
        <v>623080882.32999992</v>
      </c>
      <c r="M17" s="37">
        <f>SUM(M11:M16)</f>
        <v>696591762.66000009</v>
      </c>
      <c r="N17" s="33">
        <f>SUM(N11:N16)</f>
        <v>100</v>
      </c>
      <c r="O17" s="66" t="s">
        <v>1</v>
      </c>
    </row>
    <row r="19" spans="1:15" x14ac:dyDescent="0.2">
      <c r="M19" s="15"/>
    </row>
    <row r="20" spans="1:15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">
      <c r="B23" s="5"/>
    </row>
    <row r="24" spans="1:15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B26" s="5"/>
    </row>
    <row r="27" spans="1:15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</sheetData>
  <mergeCells count="8">
    <mergeCell ref="E8:E9"/>
    <mergeCell ref="B8:B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4"/>
  <sheetViews>
    <sheetView showGridLines="0" zoomScaleNormal="100" workbookViewId="0">
      <selection activeCell="A4" sqref="A4:O4"/>
    </sheetView>
  </sheetViews>
  <sheetFormatPr defaultColWidth="9.140625" defaultRowHeight="14.25" x14ac:dyDescent="0.2"/>
  <cols>
    <col min="1" max="1" width="21.42578125" style="1" customWidth="1"/>
    <col min="2" max="2" width="11" style="1" customWidth="1"/>
    <col min="3" max="3" width="8.85546875" style="1" customWidth="1"/>
    <col min="4" max="4" width="2.570312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3.8554687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1.7109375" style="1" customWidth="1"/>
    <col min="14" max="14" width="8.140625" style="1" customWidth="1"/>
    <col min="15" max="15" width="2.85546875" style="1" customWidth="1"/>
    <col min="16" max="16384" width="9.140625" style="1"/>
  </cols>
  <sheetData>
    <row r="1" spans="1:15" ht="15.75" customHeight="1" x14ac:dyDescent="0.2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8" x14ac:dyDescent="0.2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" x14ac:dyDescent="0.2">
      <c r="A4" s="82" t="s">
        <v>11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18" x14ac:dyDescent="0.2">
      <c r="A5" s="82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5" x14ac:dyDescent="0.2">
      <c r="A6" s="78" t="s">
        <v>19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8" spans="1:15" ht="15.6" customHeight="1" x14ac:dyDescent="0.25">
      <c r="A8" s="21"/>
      <c r="B8" s="68" t="s">
        <v>17</v>
      </c>
      <c r="C8" s="22"/>
      <c r="D8" s="23"/>
      <c r="E8" s="68" t="s">
        <v>20</v>
      </c>
      <c r="F8" s="22"/>
      <c r="G8" s="22"/>
      <c r="H8" s="22"/>
      <c r="I8" s="22"/>
      <c r="J8" s="22"/>
      <c r="K8" s="79" t="s">
        <v>34</v>
      </c>
      <c r="L8" s="80"/>
      <c r="M8" s="80"/>
      <c r="N8" s="80"/>
      <c r="O8" s="80"/>
    </row>
    <row r="9" spans="1:15" ht="48" customHeight="1" x14ac:dyDescent="0.25">
      <c r="A9" s="24" t="s">
        <v>29</v>
      </c>
      <c r="B9" s="69"/>
      <c r="C9" s="18" t="s">
        <v>36</v>
      </c>
      <c r="D9" s="25"/>
      <c r="E9" s="69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32.25" customHeight="1" x14ac:dyDescent="0.25">
      <c r="A11" s="61" t="s">
        <v>43</v>
      </c>
      <c r="B11" s="10">
        <v>19</v>
      </c>
      <c r="C11" s="48">
        <f>(B11/B$22)*100</f>
        <v>2.1541950113378685</v>
      </c>
      <c r="D11" s="62" t="s">
        <v>1</v>
      </c>
      <c r="E11" s="43">
        <v>153105</v>
      </c>
      <c r="F11" s="48">
        <f>(E11/E$22)*100</f>
        <v>0.41642064607606805</v>
      </c>
      <c r="G11" s="48" t="s">
        <v>1</v>
      </c>
      <c r="H11" s="45">
        <v>7588880</v>
      </c>
      <c r="I11" s="48">
        <f>(H11/H$22)*100</f>
        <v>7.1555341580988793E-2</v>
      </c>
      <c r="J11" s="63" t="s">
        <v>1</v>
      </c>
      <c r="K11" s="44">
        <v>295226</v>
      </c>
      <c r="L11" s="45">
        <v>447068</v>
      </c>
      <c r="M11" s="45">
        <f t="shared" ref="M11:M20" si="0">(K11+L11)</f>
        <v>742294</v>
      </c>
      <c r="N11" s="48">
        <f>(M11/M$22)*100</f>
        <v>0.1065608351157032</v>
      </c>
      <c r="O11" s="64" t="s">
        <v>1</v>
      </c>
    </row>
    <row r="12" spans="1:15" ht="22.5" customHeight="1" x14ac:dyDescent="0.25">
      <c r="A12" s="39" t="s">
        <v>44</v>
      </c>
      <c r="B12" s="47">
        <v>98</v>
      </c>
      <c r="C12" s="48">
        <f t="shared" ref="C12:C21" si="1">(B12/B$22)*100</f>
        <v>11.111111111111111</v>
      </c>
      <c r="E12" s="43">
        <v>1749724</v>
      </c>
      <c r="F12" s="48">
        <f t="shared" ref="F12:F21" si="2">(E12/E$22)*100</f>
        <v>4.7589641000280984</v>
      </c>
      <c r="G12" s="48"/>
      <c r="H12" s="46">
        <v>141434968</v>
      </c>
      <c r="I12" s="48">
        <f t="shared" ref="I12:I21" si="3">(H12/H$22)*100</f>
        <v>1.3335864378849345</v>
      </c>
      <c r="J12" s="48"/>
      <c r="K12" s="43">
        <v>3488031</v>
      </c>
      <c r="L12" s="46">
        <v>8309304</v>
      </c>
      <c r="M12" s="45">
        <f t="shared" si="0"/>
        <v>11797335</v>
      </c>
      <c r="N12" s="48">
        <f t="shared" ref="N12:N21" si="4">(M12/M$22)*100</f>
        <v>1.6935794573844249</v>
      </c>
      <c r="O12" s="58"/>
    </row>
    <row r="13" spans="1:15" ht="22.5" customHeight="1" x14ac:dyDescent="0.25">
      <c r="A13" s="39" t="s">
        <v>12</v>
      </c>
      <c r="B13" s="47">
        <v>117</v>
      </c>
      <c r="C13" s="48">
        <f t="shared" si="1"/>
        <v>13.26530612244898</v>
      </c>
      <c r="D13" s="49"/>
      <c r="E13" s="43">
        <v>1616160</v>
      </c>
      <c r="F13" s="48">
        <f t="shared" si="2"/>
        <v>4.3956917890486791</v>
      </c>
      <c r="G13" s="48"/>
      <c r="H13" s="46">
        <v>195437321</v>
      </c>
      <c r="I13" s="48">
        <f t="shared" si="3"/>
        <v>1.8427731446311386</v>
      </c>
      <c r="J13" s="48"/>
      <c r="K13" s="43">
        <v>3232305</v>
      </c>
      <c r="L13" s="46">
        <v>11481943</v>
      </c>
      <c r="M13" s="46">
        <f t="shared" si="0"/>
        <v>14714248</v>
      </c>
      <c r="N13" s="48">
        <f t="shared" si="4"/>
        <v>2.1123201251519825</v>
      </c>
      <c r="O13" s="58"/>
    </row>
    <row r="14" spans="1:15" ht="22.5" customHeight="1" x14ac:dyDescent="0.25">
      <c r="A14" s="39" t="s">
        <v>13</v>
      </c>
      <c r="B14" s="47">
        <v>124</v>
      </c>
      <c r="C14" s="48">
        <f t="shared" si="1"/>
        <v>14.058956916099774</v>
      </c>
      <c r="D14" s="49"/>
      <c r="E14" s="43">
        <v>3383432</v>
      </c>
      <c r="F14" s="48">
        <f t="shared" si="2"/>
        <v>9.2023835890039063</v>
      </c>
      <c r="G14" s="48"/>
      <c r="H14" s="46">
        <v>595480787</v>
      </c>
      <c r="I14" s="48">
        <f t="shared" si="3"/>
        <v>5.6147720241591692</v>
      </c>
      <c r="J14" s="48"/>
      <c r="K14" s="43">
        <v>6766677</v>
      </c>
      <c r="L14" s="46">
        <v>34984497</v>
      </c>
      <c r="M14" s="46">
        <f t="shared" si="0"/>
        <v>41751174</v>
      </c>
      <c r="N14" s="48">
        <f t="shared" si="4"/>
        <v>5.9936359023527528</v>
      </c>
      <c r="O14" s="58"/>
    </row>
    <row r="15" spans="1:15" ht="22.5" customHeight="1" x14ac:dyDescent="0.25">
      <c r="A15" s="39" t="s">
        <v>14</v>
      </c>
      <c r="B15" s="47">
        <v>140</v>
      </c>
      <c r="C15" s="48">
        <f t="shared" si="1"/>
        <v>15.873015873015872</v>
      </c>
      <c r="D15" s="49"/>
      <c r="E15" s="43">
        <v>5494498</v>
      </c>
      <c r="F15" s="48">
        <f t="shared" si="2"/>
        <v>14.944139035457127</v>
      </c>
      <c r="G15" s="48"/>
      <c r="H15" s="46">
        <v>1229169084</v>
      </c>
      <c r="I15" s="48">
        <f t="shared" si="3"/>
        <v>11.589801613203941</v>
      </c>
      <c r="J15" s="48"/>
      <c r="K15" s="43">
        <v>10988997</v>
      </c>
      <c r="L15" s="46">
        <v>72213684</v>
      </c>
      <c r="M15" s="46">
        <f t="shared" si="0"/>
        <v>83202681</v>
      </c>
      <c r="N15" s="48">
        <f t="shared" si="4"/>
        <v>11.944252777505209</v>
      </c>
      <c r="O15" s="58"/>
    </row>
    <row r="16" spans="1:15" ht="21.75" customHeight="1" x14ac:dyDescent="0.25">
      <c r="A16" s="39" t="s">
        <v>15</v>
      </c>
      <c r="B16" s="47">
        <v>118</v>
      </c>
      <c r="C16" s="48">
        <f t="shared" si="1"/>
        <v>13.378684807256235</v>
      </c>
      <c r="D16" s="49"/>
      <c r="E16" s="43">
        <v>6506890</v>
      </c>
      <c r="F16" s="48">
        <f t="shared" si="2"/>
        <v>17.697680270049354</v>
      </c>
      <c r="G16" s="48"/>
      <c r="H16" s="46">
        <v>1784456943</v>
      </c>
      <c r="I16" s="48">
        <f t="shared" si="3"/>
        <v>16.825595620556928</v>
      </c>
      <c r="J16" s="48"/>
      <c r="K16" s="43">
        <v>13013602</v>
      </c>
      <c r="L16" s="46">
        <v>104836846</v>
      </c>
      <c r="M16" s="46">
        <f t="shared" si="0"/>
        <v>117850448</v>
      </c>
      <c r="N16" s="48">
        <f t="shared" si="4"/>
        <v>16.918151241475417</v>
      </c>
      <c r="O16" s="58"/>
    </row>
    <row r="17" spans="1:15" ht="22.5" customHeight="1" x14ac:dyDescent="0.25">
      <c r="A17" s="39" t="s">
        <v>16</v>
      </c>
      <c r="B17" s="47">
        <v>77</v>
      </c>
      <c r="C17" s="48">
        <f t="shared" si="1"/>
        <v>8.7301587301587293</v>
      </c>
      <c r="D17" s="49"/>
      <c r="E17" s="43">
        <v>5112897</v>
      </c>
      <c r="F17" s="48">
        <f t="shared" si="2"/>
        <v>13.906246510959081</v>
      </c>
      <c r="G17" s="48"/>
      <c r="H17" s="46">
        <v>1657085992</v>
      </c>
      <c r="I17" s="48">
        <f t="shared" si="3"/>
        <v>15.624618413604075</v>
      </c>
      <c r="J17" s="48"/>
      <c r="K17" s="43">
        <v>10225794</v>
      </c>
      <c r="L17" s="46">
        <v>97353802</v>
      </c>
      <c r="M17" s="46">
        <f t="shared" si="0"/>
        <v>107579596</v>
      </c>
      <c r="N17" s="48">
        <f t="shared" si="4"/>
        <v>15.443707737325054</v>
      </c>
      <c r="O17" s="58"/>
    </row>
    <row r="18" spans="1:15" ht="22.5" customHeight="1" x14ac:dyDescent="0.25">
      <c r="A18" s="39" t="s">
        <v>40</v>
      </c>
      <c r="B18" s="47">
        <v>88</v>
      </c>
      <c r="C18" s="48">
        <f t="shared" si="1"/>
        <v>9.9773242630385486</v>
      </c>
      <c r="D18" s="49"/>
      <c r="E18" s="43">
        <v>4654855</v>
      </c>
      <c r="F18" s="48">
        <f t="shared" si="2"/>
        <v>12.660446925250094</v>
      </c>
      <c r="G18" s="48"/>
      <c r="H18" s="46">
        <v>1837972944</v>
      </c>
      <c r="I18" s="48">
        <f t="shared" si="3"/>
        <v>17.330196527621418</v>
      </c>
      <c r="J18" s="48"/>
      <c r="K18" s="43">
        <v>9309710</v>
      </c>
      <c r="L18" s="46">
        <v>107980911</v>
      </c>
      <c r="M18" s="46">
        <f t="shared" si="0"/>
        <v>117290621</v>
      </c>
      <c r="N18" s="48">
        <f t="shared" si="4"/>
        <v>16.837784658099668</v>
      </c>
      <c r="O18" s="58"/>
    </row>
    <row r="19" spans="1:15" ht="21.75" customHeight="1" x14ac:dyDescent="0.25">
      <c r="A19" s="39" t="s">
        <v>30</v>
      </c>
      <c r="B19" s="47">
        <v>33</v>
      </c>
      <c r="C19" s="48">
        <f t="shared" si="1"/>
        <v>3.7414965986394559</v>
      </c>
      <c r="D19" s="49"/>
      <c r="E19" s="43">
        <v>1300292</v>
      </c>
      <c r="F19" s="48">
        <f t="shared" si="2"/>
        <v>3.5365823110123289</v>
      </c>
      <c r="G19" s="48"/>
      <c r="H19" s="46">
        <v>762453517</v>
      </c>
      <c r="I19" s="48">
        <f t="shared" si="3"/>
        <v>7.1891533201949773</v>
      </c>
      <c r="J19" s="48"/>
      <c r="K19" s="43">
        <v>2600584</v>
      </c>
      <c r="L19" s="46">
        <v>44794144</v>
      </c>
      <c r="M19" s="46">
        <f t="shared" si="0"/>
        <v>47394728</v>
      </c>
      <c r="N19" s="48">
        <f t="shared" si="4"/>
        <v>6.8038025307514296</v>
      </c>
      <c r="O19" s="58"/>
    </row>
    <row r="20" spans="1:15" ht="21.75" customHeight="1" x14ac:dyDescent="0.25">
      <c r="A20" s="39" t="s">
        <v>31</v>
      </c>
      <c r="B20" s="47">
        <v>39</v>
      </c>
      <c r="C20" s="48">
        <f t="shared" si="1"/>
        <v>4.4217687074829932</v>
      </c>
      <c r="D20" s="54"/>
      <c r="E20" s="43">
        <v>821432</v>
      </c>
      <c r="F20" s="48">
        <f t="shared" si="2"/>
        <v>2.2341611583394188</v>
      </c>
      <c r="G20" s="53"/>
      <c r="H20" s="46">
        <v>802552618</v>
      </c>
      <c r="I20" s="48">
        <f t="shared" si="3"/>
        <v>7.5672466447890638</v>
      </c>
      <c r="J20" s="53"/>
      <c r="K20" s="43">
        <v>1642864</v>
      </c>
      <c r="L20" s="46">
        <v>47149966</v>
      </c>
      <c r="M20" s="46">
        <f t="shared" si="0"/>
        <v>48792830</v>
      </c>
      <c r="N20" s="48">
        <f t="shared" si="4"/>
        <v>7.0045086077194982</v>
      </c>
      <c r="O20" s="58"/>
    </row>
    <row r="21" spans="1:15" ht="21.75" customHeight="1" x14ac:dyDescent="0.25">
      <c r="A21" s="39" t="s">
        <v>22</v>
      </c>
      <c r="B21" s="55">
        <v>29</v>
      </c>
      <c r="C21" s="48">
        <f t="shared" si="1"/>
        <v>3.2879818594104306</v>
      </c>
      <c r="D21" s="3"/>
      <c r="E21" s="43">
        <v>5973624</v>
      </c>
      <c r="F21" s="48">
        <f t="shared" si="2"/>
        <v>16.247283664775843</v>
      </c>
      <c r="G21" s="55"/>
      <c r="H21" s="46">
        <v>1591976300</v>
      </c>
      <c r="I21" s="48">
        <f t="shared" si="3"/>
        <v>15.010700911773373</v>
      </c>
      <c r="J21" s="55"/>
      <c r="K21" s="43">
        <v>11947090</v>
      </c>
      <c r="L21" s="46">
        <v>93528718</v>
      </c>
      <c r="M21" s="46">
        <f>(K21+L21)</f>
        <v>105475808</v>
      </c>
      <c r="N21" s="48">
        <f t="shared" si="4"/>
        <v>15.141696127118861</v>
      </c>
      <c r="O21" s="59"/>
    </row>
    <row r="22" spans="1:15" ht="21.75" customHeight="1" x14ac:dyDescent="0.25">
      <c r="A22" s="30" t="s">
        <v>0</v>
      </c>
      <c r="B22" s="50">
        <f>SUM(B11:B21)</f>
        <v>882</v>
      </c>
      <c r="C22" s="51">
        <f>SUM(C11:C21)</f>
        <v>100.00000000000003</v>
      </c>
      <c r="D22" s="52" t="s">
        <v>1</v>
      </c>
      <c r="E22" s="35">
        <f>SUM(E11:E21)</f>
        <v>36766909</v>
      </c>
      <c r="F22" s="51">
        <f>SUM(F11:F21)</f>
        <v>100</v>
      </c>
      <c r="G22" s="51" t="s">
        <v>1</v>
      </c>
      <c r="H22" s="37">
        <f>SUM(H11:H21)</f>
        <v>10605609354</v>
      </c>
      <c r="I22" s="56">
        <f>SUM(I11:I21)</f>
        <v>100</v>
      </c>
      <c r="J22" s="51" t="s">
        <v>1</v>
      </c>
      <c r="K22" s="36">
        <f>SUM(K11:K21)</f>
        <v>73510880</v>
      </c>
      <c r="L22" s="37">
        <f>SUM(L11:L21)</f>
        <v>623080883</v>
      </c>
      <c r="M22" s="37">
        <f>SUM(K22,L22)</f>
        <v>696591763</v>
      </c>
      <c r="N22" s="56">
        <f>SUM(N11:N21)</f>
        <v>100</v>
      </c>
      <c r="O22" s="57" t="s">
        <v>1</v>
      </c>
    </row>
    <row r="23" spans="1:15" ht="33" customHeight="1" x14ac:dyDescent="0.2"/>
    <row r="25" spans="1:15" x14ac:dyDescent="0.2">
      <c r="K25" s="4"/>
      <c r="L25" s="4"/>
      <c r="M25" s="4"/>
    </row>
    <row r="26" spans="1:15" x14ac:dyDescent="0.2">
      <c r="K26" s="4"/>
      <c r="L26" s="4"/>
      <c r="M26" s="4"/>
    </row>
    <row r="27" spans="1:15" x14ac:dyDescent="0.2">
      <c r="K27" s="4"/>
      <c r="L27" s="4"/>
      <c r="M27" s="4"/>
    </row>
    <row r="29" spans="1:15" x14ac:dyDescent="0.2">
      <c r="K29" s="4"/>
      <c r="L29" s="4"/>
      <c r="M29" s="4"/>
    </row>
    <row r="30" spans="1:15" ht="15" x14ac:dyDescent="0.25">
      <c r="B30" s="13"/>
      <c r="C30"/>
      <c r="D30"/>
      <c r="E30"/>
      <c r="F30"/>
      <c r="G30"/>
      <c r="H30"/>
      <c r="I30"/>
      <c r="J30"/>
      <c r="K30"/>
      <c r="L30"/>
      <c r="M30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2:15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2:15" x14ac:dyDescent="0.2">
      <c r="B49" s="5"/>
    </row>
    <row r="50" spans="2:15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2:15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2:15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2:15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2:15" x14ac:dyDescent="0.2">
      <c r="B54" s="5"/>
    </row>
    <row r="55" spans="2:15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15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2:15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2:15" x14ac:dyDescent="0.2">
      <c r="B60" s="5"/>
    </row>
    <row r="61" spans="2:15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15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15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</sheetData>
  <mergeCells count="8">
    <mergeCell ref="K8:O8"/>
    <mergeCell ref="A1:O1"/>
    <mergeCell ref="A2:O2"/>
    <mergeCell ref="A4:O4"/>
    <mergeCell ref="A5:O5"/>
    <mergeCell ref="A6:O6"/>
    <mergeCell ref="B8:B9"/>
    <mergeCell ref="E8:E9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AA5B95-0E5E-46ED-B101-21118F124249}"/>
</file>

<file path=customXml/itemProps2.xml><?xml version="1.0" encoding="utf-8"?>
<ds:datastoreItem xmlns:ds="http://schemas.openxmlformats.org/officeDocument/2006/customXml" ds:itemID="{56022044-8F8A-481D-9A31-76F8A71B7C52}"/>
</file>

<file path=customXml/itemProps3.xml><?xml version="1.0" encoding="utf-8"?>
<ds:datastoreItem xmlns:ds="http://schemas.openxmlformats.org/officeDocument/2006/customXml" ds:itemID="{1E483ACD-B272-4D93-9C2A-8FDD1E42A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by Liability Range</vt:lpstr>
      <vt:lpstr>2. by Borough</vt:lpstr>
      <vt:lpstr>3. by Room Rent</vt:lpstr>
      <vt:lpstr>'1. by Liability Range'!Print_Area</vt:lpstr>
      <vt:lpstr>'2. by Borough'!Print_Area</vt:lpstr>
      <vt:lpstr>'3. by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Pereira, Louis (DOF)</cp:lastModifiedBy>
  <cp:lastPrinted>2019-08-22T14:52:36Z</cp:lastPrinted>
  <dcterms:created xsi:type="dcterms:W3CDTF">2014-10-31T17:21:55Z</dcterms:created>
  <dcterms:modified xsi:type="dcterms:W3CDTF">2024-07-10T18:54:45Z</dcterms:modified>
</cp:coreProperties>
</file>