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emhoffman\OneDrive - NYC O365 HOSTED\Desktop\Website\"/>
    </mc:Choice>
  </mc:AlternateContent>
  <xr:revisionPtr revIDLastSave="0" documentId="8_{F83EE408-E68E-4133-9010-580085C471C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layout" sheetId="1" r:id="rId1"/>
    <sheet name="Template - Wall Area Summary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2" l="1"/>
  <c r="P12" i="2"/>
  <c r="P11" i="2"/>
  <c r="P10" i="2"/>
  <c r="P9" i="2"/>
  <c r="P8" i="2"/>
  <c r="P7" i="2"/>
  <c r="P6" i="2"/>
  <c r="P5" i="2"/>
  <c r="P4" i="2"/>
  <c r="P3" i="2"/>
  <c r="Q27" i="2"/>
  <c r="Q11" i="2" l="1"/>
  <c r="W11" i="2" s="1"/>
  <c r="J7" i="2"/>
  <c r="O30" i="2" l="1"/>
  <c r="M30" i="2"/>
  <c r="K30" i="2"/>
  <c r="I30" i="2"/>
  <c r="R27" i="2"/>
  <c r="W27" i="2"/>
  <c r="P27" i="2"/>
  <c r="N27" i="2"/>
  <c r="L27" i="2"/>
  <c r="J27" i="2"/>
  <c r="Q26" i="2"/>
  <c r="W26" i="2" s="1"/>
  <c r="P26" i="2"/>
  <c r="N26" i="2"/>
  <c r="L26" i="2"/>
  <c r="J26" i="2"/>
  <c r="Q25" i="2"/>
  <c r="W25" i="2" s="1"/>
  <c r="P25" i="2"/>
  <c r="N25" i="2"/>
  <c r="L25" i="2"/>
  <c r="J25" i="2"/>
  <c r="Q24" i="2"/>
  <c r="W24" i="2" s="1"/>
  <c r="P24" i="2"/>
  <c r="N24" i="2"/>
  <c r="L24" i="2"/>
  <c r="J24" i="2"/>
  <c r="Q23" i="2"/>
  <c r="W23" i="2" s="1"/>
  <c r="P23" i="2"/>
  <c r="N23" i="2"/>
  <c r="L23" i="2"/>
  <c r="J23" i="2"/>
  <c r="Q22" i="2"/>
  <c r="W22" i="2" s="1"/>
  <c r="P22" i="2"/>
  <c r="N22" i="2"/>
  <c r="L22" i="2"/>
  <c r="J22" i="2"/>
  <c r="Q21" i="2"/>
  <c r="W21" i="2" s="1"/>
  <c r="P21" i="2"/>
  <c r="N21" i="2"/>
  <c r="L21" i="2"/>
  <c r="J21" i="2"/>
  <c r="Q20" i="2"/>
  <c r="P20" i="2"/>
  <c r="N20" i="2"/>
  <c r="L20" i="2"/>
  <c r="J20" i="2"/>
  <c r="O15" i="2"/>
  <c r="M15" i="2"/>
  <c r="M34" i="2" s="1"/>
  <c r="M37" i="2" s="1"/>
  <c r="K15" i="2"/>
  <c r="I15" i="2"/>
  <c r="Q12" i="2"/>
  <c r="W12" i="2" s="1"/>
  <c r="N12" i="2"/>
  <c r="L12" i="2"/>
  <c r="J12" i="2"/>
  <c r="N11" i="2"/>
  <c r="L11" i="2"/>
  <c r="J11" i="2"/>
  <c r="Q10" i="2"/>
  <c r="W10" i="2" s="1"/>
  <c r="N10" i="2"/>
  <c r="L10" i="2"/>
  <c r="J10" i="2"/>
  <c r="Q9" i="2"/>
  <c r="W9" i="2" s="1"/>
  <c r="N9" i="2"/>
  <c r="L9" i="2"/>
  <c r="J9" i="2"/>
  <c r="Q8" i="2"/>
  <c r="W8" i="2" s="1"/>
  <c r="N8" i="2"/>
  <c r="L8" i="2"/>
  <c r="J8" i="2"/>
  <c r="Q7" i="2"/>
  <c r="W7" i="2" s="1"/>
  <c r="N7" i="2"/>
  <c r="L7" i="2"/>
  <c r="Q6" i="2"/>
  <c r="R6" i="2" s="1"/>
  <c r="N6" i="2"/>
  <c r="L6" i="2"/>
  <c r="J6" i="2"/>
  <c r="Q5" i="2"/>
  <c r="W5" i="2" s="1"/>
  <c r="N5" i="2"/>
  <c r="L5" i="2"/>
  <c r="J5" i="2"/>
  <c r="Q4" i="2"/>
  <c r="W4" i="2" s="1"/>
  <c r="N4" i="2"/>
  <c r="L4" i="2"/>
  <c r="J4" i="2"/>
  <c r="Q3" i="2"/>
  <c r="R3" i="2" s="1"/>
  <c r="N3" i="2"/>
  <c r="L3" i="2"/>
  <c r="J3" i="2"/>
  <c r="M56" i="1"/>
  <c r="I56" i="1"/>
  <c r="R52" i="1"/>
  <c r="Q52" i="1"/>
  <c r="W52" i="1" s="1"/>
  <c r="J52" i="1"/>
  <c r="R51" i="1"/>
  <c r="Q51" i="1"/>
  <c r="W51" i="1" s="1"/>
  <c r="J51" i="1"/>
  <c r="Q50" i="1"/>
  <c r="W50" i="1" s="1"/>
  <c r="J50" i="1"/>
  <c r="Q49" i="1"/>
  <c r="W49" i="1" s="1"/>
  <c r="J49" i="1"/>
  <c r="Q48" i="1"/>
  <c r="W48" i="1" s="1"/>
  <c r="J48" i="1"/>
  <c r="R47" i="1"/>
  <c r="Q47" i="1"/>
  <c r="W47" i="1" s="1"/>
  <c r="J47" i="1"/>
  <c r="Q45" i="1"/>
  <c r="W45" i="1" s="1"/>
  <c r="J45" i="1"/>
  <c r="Q42" i="1"/>
  <c r="W42" i="1" s="1"/>
  <c r="P42" i="1"/>
  <c r="N42" i="1"/>
  <c r="L42" i="1"/>
  <c r="J42" i="1"/>
  <c r="O30" i="1"/>
  <c r="M30" i="1"/>
  <c r="K30" i="1"/>
  <c r="I30" i="1"/>
  <c r="R27" i="1"/>
  <c r="Q27" i="1"/>
  <c r="W27" i="1" s="1"/>
  <c r="P27" i="1"/>
  <c r="N27" i="1"/>
  <c r="L27" i="1"/>
  <c r="J27" i="1"/>
  <c r="R26" i="1"/>
  <c r="Q26" i="1"/>
  <c r="W26" i="1" s="1"/>
  <c r="P26" i="1"/>
  <c r="N26" i="1"/>
  <c r="L26" i="1"/>
  <c r="J26" i="1"/>
  <c r="Q25" i="1"/>
  <c r="W25" i="1" s="1"/>
  <c r="P25" i="1"/>
  <c r="N25" i="1"/>
  <c r="L25" i="1"/>
  <c r="J25" i="1"/>
  <c r="Q24" i="1"/>
  <c r="W24" i="1" s="1"/>
  <c r="P24" i="1"/>
  <c r="N24" i="1"/>
  <c r="L24" i="1"/>
  <c r="J24" i="1"/>
  <c r="Q23" i="1"/>
  <c r="W23" i="1" s="1"/>
  <c r="P23" i="1"/>
  <c r="N23" i="1"/>
  <c r="L23" i="1"/>
  <c r="J23" i="1"/>
  <c r="Q22" i="1"/>
  <c r="W22" i="1" s="1"/>
  <c r="P22" i="1"/>
  <c r="N22" i="1"/>
  <c r="L22" i="1"/>
  <c r="J22" i="1"/>
  <c r="R21" i="1"/>
  <c r="Q21" i="1"/>
  <c r="W21" i="1" s="1"/>
  <c r="P21" i="1"/>
  <c r="N21" i="1"/>
  <c r="L21" i="1"/>
  <c r="J21" i="1"/>
  <c r="Q20" i="1"/>
  <c r="P20" i="1"/>
  <c r="N20" i="1"/>
  <c r="N30" i="1" s="1"/>
  <c r="N31" i="1" s="1"/>
  <c r="L20" i="1"/>
  <c r="J20" i="1"/>
  <c r="O15" i="1"/>
  <c r="M15" i="1"/>
  <c r="K15" i="1"/>
  <c r="K34" i="1" s="1"/>
  <c r="I15" i="1"/>
  <c r="I34" i="1" s="1"/>
  <c r="Q12" i="1"/>
  <c r="W12" i="1" s="1"/>
  <c r="P12" i="1"/>
  <c r="N12" i="1"/>
  <c r="L12" i="1"/>
  <c r="J12" i="1"/>
  <c r="Q11" i="1"/>
  <c r="W11" i="1" s="1"/>
  <c r="P11" i="1"/>
  <c r="N11" i="1"/>
  <c r="L11" i="1"/>
  <c r="J11" i="1"/>
  <c r="Q10" i="1"/>
  <c r="W10" i="1" s="1"/>
  <c r="P10" i="1"/>
  <c r="N10" i="1"/>
  <c r="L10" i="1"/>
  <c r="J10" i="1"/>
  <c r="Q9" i="1"/>
  <c r="W9" i="1" s="1"/>
  <c r="P9" i="1"/>
  <c r="N9" i="1"/>
  <c r="L9" i="1"/>
  <c r="J9" i="1"/>
  <c r="Q8" i="1"/>
  <c r="W8" i="1" s="1"/>
  <c r="P8" i="1"/>
  <c r="N8" i="1"/>
  <c r="L8" i="1"/>
  <c r="J8" i="1"/>
  <c r="Q7" i="1"/>
  <c r="W7" i="1" s="1"/>
  <c r="P7" i="1"/>
  <c r="N7" i="1"/>
  <c r="L7" i="1"/>
  <c r="J7" i="1"/>
  <c r="W6" i="1"/>
  <c r="Q6" i="1"/>
  <c r="R6" i="1" s="1"/>
  <c r="P6" i="1"/>
  <c r="N6" i="1"/>
  <c r="L6" i="1"/>
  <c r="J6" i="1"/>
  <c r="Q5" i="1"/>
  <c r="W5" i="1" s="1"/>
  <c r="P5" i="1"/>
  <c r="N5" i="1"/>
  <c r="L5" i="1"/>
  <c r="J5" i="1"/>
  <c r="Q4" i="1"/>
  <c r="W4" i="1" s="1"/>
  <c r="N4" i="1"/>
  <c r="L4" i="1"/>
  <c r="J4" i="1"/>
  <c r="W3" i="1"/>
  <c r="Q3" i="1"/>
  <c r="R3" i="1" s="1"/>
  <c r="P3" i="1"/>
  <c r="N3" i="1"/>
  <c r="L3" i="1"/>
  <c r="J3" i="1"/>
  <c r="R48" i="1" l="1"/>
  <c r="Q30" i="1"/>
  <c r="P30" i="1"/>
  <c r="P31" i="1" s="1"/>
  <c r="R25" i="1"/>
  <c r="R49" i="1"/>
  <c r="R20" i="1"/>
  <c r="R23" i="1"/>
  <c r="R50" i="1"/>
  <c r="J15" i="1"/>
  <c r="J16" i="1" s="1"/>
  <c r="R42" i="1"/>
  <c r="L15" i="1"/>
  <c r="L16" i="1" s="1"/>
  <c r="N15" i="1"/>
  <c r="N34" i="1" s="1"/>
  <c r="N35" i="1" s="1"/>
  <c r="P15" i="1"/>
  <c r="R45" i="1"/>
  <c r="R24" i="1"/>
  <c r="M34" i="1"/>
  <c r="M37" i="1" s="1"/>
  <c r="O34" i="1"/>
  <c r="J30" i="1"/>
  <c r="J31" i="1" s="1"/>
  <c r="L30" i="1"/>
  <c r="L31" i="1" s="1"/>
  <c r="R22" i="1"/>
  <c r="O34" i="2"/>
  <c r="O37" i="2" s="1"/>
  <c r="R24" i="2"/>
  <c r="Q30" i="2"/>
  <c r="R23" i="2"/>
  <c r="R22" i="2"/>
  <c r="R26" i="2"/>
  <c r="R25" i="2"/>
  <c r="N30" i="2"/>
  <c r="N31" i="2" s="1"/>
  <c r="P30" i="2"/>
  <c r="P31" i="2" s="1"/>
  <c r="L30" i="2"/>
  <c r="L31" i="2" s="1"/>
  <c r="P15" i="2"/>
  <c r="P34" i="2" s="1"/>
  <c r="P35" i="2" s="1"/>
  <c r="W3" i="2"/>
  <c r="W15" i="2" s="1"/>
  <c r="J15" i="2"/>
  <c r="J16" i="2" s="1"/>
  <c r="K34" i="2"/>
  <c r="K37" i="2" s="1"/>
  <c r="R20" i="2"/>
  <c r="N15" i="2"/>
  <c r="I34" i="2"/>
  <c r="I37" i="2" s="1"/>
  <c r="J30" i="2"/>
  <c r="J31" i="2" s="1"/>
  <c r="R21" i="2"/>
  <c r="L15" i="2"/>
  <c r="L16" i="2" s="1"/>
  <c r="R4" i="2"/>
  <c r="R5" i="2"/>
  <c r="R7" i="2"/>
  <c r="R8" i="2"/>
  <c r="R9" i="2"/>
  <c r="R10" i="2"/>
  <c r="R11" i="2"/>
  <c r="R12" i="2"/>
  <c r="W20" i="2"/>
  <c r="W30" i="2" s="1"/>
  <c r="Q15" i="2"/>
  <c r="J34" i="1"/>
  <c r="J35" i="1" s="1"/>
  <c r="K37" i="1"/>
  <c r="W15" i="1"/>
  <c r="O37" i="1"/>
  <c r="P34" i="1"/>
  <c r="P35" i="1" s="1"/>
  <c r="P16" i="1"/>
  <c r="I37" i="1"/>
  <c r="R4" i="1"/>
  <c r="R15" i="1" s="1"/>
  <c r="R5" i="1"/>
  <c r="R7" i="1"/>
  <c r="R8" i="1"/>
  <c r="R9" i="1"/>
  <c r="R10" i="1"/>
  <c r="R11" i="1"/>
  <c r="R12" i="1"/>
  <c r="W20" i="1"/>
  <c r="W30" i="1" s="1"/>
  <c r="W31" i="1" s="1"/>
  <c r="Q15" i="1"/>
  <c r="Q34" i="1" s="1"/>
  <c r="N16" i="1" l="1"/>
  <c r="L34" i="1"/>
  <c r="L35" i="1" s="1"/>
  <c r="R30" i="1"/>
  <c r="R31" i="1" s="1"/>
  <c r="N34" i="2"/>
  <c r="N35" i="2" s="1"/>
  <c r="Q34" i="2"/>
  <c r="T11" i="2" s="1"/>
  <c r="W31" i="2"/>
  <c r="P16" i="2"/>
  <c r="R30" i="2"/>
  <c r="R31" i="2" s="1"/>
  <c r="N16" i="2"/>
  <c r="L34" i="2"/>
  <c r="L35" i="2" s="1"/>
  <c r="J34" i="2"/>
  <c r="J35" i="2" s="1"/>
  <c r="R15" i="2"/>
  <c r="R16" i="2" s="1"/>
  <c r="T27" i="2"/>
  <c r="T20" i="2"/>
  <c r="T12" i="2"/>
  <c r="T34" i="2"/>
  <c r="W34" i="2"/>
  <c r="W16" i="2"/>
  <c r="R16" i="1"/>
  <c r="R34" i="1"/>
  <c r="R35" i="1" s="1"/>
  <c r="W34" i="1"/>
  <c r="W35" i="1" s="1"/>
  <c r="Y35" i="1" s="1"/>
  <c r="W16" i="1"/>
  <c r="Y16" i="1" s="1"/>
  <c r="T3" i="1"/>
  <c r="T27" i="1"/>
  <c r="T24" i="1"/>
  <c r="T12" i="1"/>
  <c r="T11" i="1"/>
  <c r="T10" i="1"/>
  <c r="T9" i="1"/>
  <c r="T8" i="1"/>
  <c r="T7" i="1"/>
  <c r="T6" i="1"/>
  <c r="T5" i="1"/>
  <c r="T4" i="1"/>
  <c r="T23" i="1"/>
  <c r="T22" i="1"/>
  <c r="T21" i="1"/>
  <c r="T20" i="1"/>
  <c r="T34" i="1"/>
  <c r="T26" i="1"/>
  <c r="T25" i="1"/>
  <c r="Q37" i="1"/>
  <c r="Q37" i="2" l="1"/>
  <c r="T25" i="2"/>
  <c r="T21" i="2"/>
  <c r="T3" i="2"/>
  <c r="T4" i="2"/>
  <c r="T5" i="2"/>
  <c r="T6" i="2"/>
  <c r="T7" i="2"/>
  <c r="T22" i="2"/>
  <c r="T8" i="2"/>
  <c r="T23" i="2"/>
  <c r="T9" i="2"/>
  <c r="T24" i="2"/>
  <c r="T10" i="2"/>
  <c r="W35" i="2"/>
  <c r="T26" i="2"/>
  <c r="R34" i="2"/>
  <c r="R35" i="2" s="1"/>
  <c r="Y16" i="2"/>
  <c r="Y35" i="2" l="1"/>
</calcChain>
</file>

<file path=xl/sharedStrings.xml><?xml version="1.0" encoding="utf-8"?>
<sst xmlns="http://schemas.openxmlformats.org/spreadsheetml/2006/main" count="144" uniqueCount="76">
  <si>
    <t>0000000  - Draft - Sample only</t>
  </si>
  <si>
    <t>north</t>
  </si>
  <si>
    <t>west</t>
  </si>
  <si>
    <t>south</t>
  </si>
  <si>
    <t>east</t>
  </si>
  <si>
    <t>Total</t>
  </si>
  <si>
    <t>Area</t>
  </si>
  <si>
    <t>Code</t>
  </si>
  <si>
    <t>Ref</t>
  </si>
  <si>
    <t>Opaque Wall</t>
  </si>
  <si>
    <t>ca</t>
  </si>
  <si>
    <t>ci</t>
  </si>
  <si>
    <t>U-Factor</t>
  </si>
  <si>
    <t>area</t>
  </si>
  <si>
    <t>ua</t>
  </si>
  <si>
    <t>U</t>
  </si>
  <si>
    <t>wt-1</t>
  </si>
  <si>
    <t xml:space="preserve">Steel-framed </t>
  </si>
  <si>
    <t>wt-1a</t>
  </si>
  <si>
    <t>Steel framed @ slab</t>
  </si>
  <si>
    <t>Steel framed @ bulkhead</t>
  </si>
  <si>
    <t>Balcony edge</t>
  </si>
  <si>
    <t>8” cmu</t>
  </si>
  <si>
    <t>Slab @ 8” cmu</t>
  </si>
  <si>
    <t>Concrete @  stair</t>
  </si>
  <si>
    <t>Spandrel</t>
  </si>
  <si>
    <t>Below grade @ areaway</t>
  </si>
  <si>
    <t>Louver</t>
  </si>
  <si>
    <t>Opaque Assembly</t>
  </si>
  <si>
    <t>Weighted U</t>
  </si>
  <si>
    <t>Glazing</t>
  </si>
  <si>
    <t>fixed</t>
  </si>
  <si>
    <t>operable</t>
  </si>
  <si>
    <t>curtain wall</t>
  </si>
  <si>
    <t>storefront</t>
  </si>
  <si>
    <t>balcony door</t>
  </si>
  <si>
    <t>entry door</t>
  </si>
  <si>
    <t>basement door</t>
  </si>
  <si>
    <t>bulkhead door</t>
  </si>
  <si>
    <t>Glazed Assembly</t>
  </si>
  <si>
    <t>Total Vertical/Wall</t>
  </si>
  <si>
    <t>Glazing %</t>
  </si>
  <si>
    <t>wt-5</t>
  </si>
  <si>
    <t>below grade wall</t>
  </si>
  <si>
    <t>slab on grade - perimeter</t>
  </si>
  <si>
    <t>main roof - above</t>
  </si>
  <si>
    <t>bulkhead roof - attic</t>
  </si>
  <si>
    <t>terrace roof</t>
  </si>
  <si>
    <t>balcony roof</t>
  </si>
  <si>
    <t>slab @ entry</t>
  </si>
  <si>
    <t>floor over unconditioned space</t>
  </si>
  <si>
    <t>Gross Wall Area</t>
  </si>
  <si>
    <r>
      <t>Ref</t>
    </r>
    <r>
      <rPr>
        <vertAlign val="superscript"/>
        <sz val="14"/>
        <color rgb="FF000000"/>
        <rFont val="Calibri"/>
        <family val="2"/>
      </rPr>
      <t>a</t>
    </r>
  </si>
  <si>
    <r>
      <t>Opaque Wall Type</t>
    </r>
    <r>
      <rPr>
        <vertAlign val="superscript"/>
        <sz val="14"/>
        <color rgb="FF000000"/>
        <rFont val="Calibri"/>
        <family val="2"/>
      </rPr>
      <t>b</t>
    </r>
  </si>
  <si>
    <r>
      <t>North</t>
    </r>
    <r>
      <rPr>
        <vertAlign val="superscript"/>
        <sz val="14"/>
        <color theme="1"/>
        <rFont val="Calibri"/>
        <family val="2"/>
      </rPr>
      <t>f</t>
    </r>
  </si>
  <si>
    <r>
      <t>West</t>
    </r>
    <r>
      <rPr>
        <vertAlign val="superscript"/>
        <sz val="14"/>
        <color theme="1"/>
        <rFont val="Calibri"/>
        <family val="2"/>
      </rPr>
      <t>f</t>
    </r>
  </si>
  <si>
    <t>Total Vertical/Wall, including fenestrations</t>
  </si>
  <si>
    <t>RATIO 1</t>
  </si>
  <si>
    <r>
      <t>ci</t>
    </r>
    <r>
      <rPr>
        <i/>
        <vertAlign val="superscript"/>
        <sz val="14"/>
        <color rgb="FF000000"/>
        <rFont val="Roboto"/>
      </rPr>
      <t>d</t>
    </r>
  </si>
  <si>
    <r>
      <t>U-Factor</t>
    </r>
    <r>
      <rPr>
        <vertAlign val="superscript"/>
        <sz val="14"/>
        <color theme="1"/>
        <rFont val="Calibri"/>
        <family val="2"/>
      </rPr>
      <t>e</t>
    </r>
  </si>
  <si>
    <r>
      <t>South</t>
    </r>
    <r>
      <rPr>
        <vertAlign val="superscript"/>
        <sz val="14"/>
        <color theme="1"/>
        <rFont val="Calibri"/>
        <family val="2"/>
      </rPr>
      <t>f</t>
    </r>
  </si>
  <si>
    <r>
      <t>East</t>
    </r>
    <r>
      <rPr>
        <vertAlign val="superscript"/>
        <sz val="14"/>
        <color theme="1"/>
        <rFont val="Calibri"/>
        <family val="2"/>
      </rPr>
      <t>f</t>
    </r>
  </si>
  <si>
    <r>
      <t>Total</t>
    </r>
    <r>
      <rPr>
        <vertAlign val="superscript"/>
        <sz val="14"/>
        <color theme="1"/>
        <rFont val="Calibri"/>
        <family val="2"/>
      </rPr>
      <t>g</t>
    </r>
  </si>
  <si>
    <r>
      <t>Area</t>
    </r>
    <r>
      <rPr>
        <vertAlign val="superscript"/>
        <sz val="14"/>
        <color theme="1"/>
        <rFont val="Calibri"/>
        <family val="2"/>
      </rPr>
      <t>h</t>
    </r>
  </si>
  <si>
    <r>
      <t>Code Values</t>
    </r>
    <r>
      <rPr>
        <vertAlign val="superscript"/>
        <sz val="14"/>
        <color theme="1"/>
        <rFont val="Calibri"/>
        <family val="2"/>
      </rPr>
      <t>i</t>
    </r>
  </si>
  <si>
    <t>UA</t>
  </si>
  <si>
    <r>
      <t>ca</t>
    </r>
    <r>
      <rPr>
        <i/>
        <vertAlign val="superscript"/>
        <sz val="14"/>
        <color theme="1"/>
        <rFont val="Calibri"/>
        <family val="2"/>
      </rPr>
      <t>c</t>
    </r>
  </si>
  <si>
    <t>RATIO 2</t>
  </si>
  <si>
    <t>RATIO 3</t>
  </si>
  <si>
    <t>North</t>
  </si>
  <si>
    <t>West</t>
  </si>
  <si>
    <t>South</t>
  </si>
  <si>
    <t>East</t>
  </si>
  <si>
    <t>Code Values</t>
  </si>
  <si>
    <t>Glazing Type</t>
  </si>
  <si>
    <r>
      <t xml:space="preserve">TOTAL UA CALCULATIONS FOR EXTERIOR WALLS (v2)                                                                                                                  </t>
    </r>
    <r>
      <rPr>
        <sz val="10"/>
        <color theme="0"/>
        <rFont val="Calibri"/>
        <family val="2"/>
      </rPr>
      <t>(see separate instructions)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</si>
</sst>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9" x14ac:knownFonts="1">
    <font>
      <sz val="11"/>
      <color theme="1"/>
      <name val="Arial"/>
    </font>
    <font>
      <b/>
      <i/>
      <u/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</font>
    <font>
      <b/>
      <i/>
      <u/>
      <sz val="11"/>
      <color theme="1"/>
      <name val="Calibri"/>
    </font>
    <font>
      <sz val="11"/>
      <color theme="1"/>
      <name val="Calibri"/>
    </font>
    <font>
      <b/>
      <i/>
      <u/>
      <sz val="11"/>
      <color rgb="FF000000"/>
      <name val="Calibri"/>
    </font>
    <font>
      <sz val="11"/>
      <color rgb="FF000000"/>
      <name val="Calibri"/>
    </font>
    <font>
      <b/>
      <i/>
      <u/>
      <sz val="11"/>
      <color theme="1"/>
      <name val="Calibri"/>
    </font>
    <font>
      <b/>
      <i/>
      <sz val="11"/>
      <color rgb="FF000000"/>
      <name val="Calibri"/>
    </font>
    <font>
      <b/>
      <i/>
      <sz val="9"/>
      <color rgb="FF000000"/>
      <name val="Roboto"/>
    </font>
    <font>
      <sz val="12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1"/>
      <color rgb="FF00B050"/>
      <name val="Calibri"/>
    </font>
    <font>
      <sz val="11"/>
      <color rgb="FF00B050"/>
      <name val="Calibri"/>
    </font>
    <font>
      <i/>
      <sz val="11"/>
      <color rgb="FF00B050"/>
      <name val="Calibri"/>
    </font>
    <font>
      <b/>
      <i/>
      <sz val="11"/>
      <color rgb="FFFF0000"/>
      <name val="Calibri"/>
    </font>
    <font>
      <b/>
      <i/>
      <u/>
      <sz val="11"/>
      <color rgb="FF00B050"/>
      <name val="Calibri"/>
    </font>
    <font>
      <b/>
      <sz val="11"/>
      <color rgb="FF00B0F0"/>
      <name val="Calibri"/>
    </font>
    <font>
      <sz val="11"/>
      <color rgb="FF00B0F0"/>
      <name val="Calibri"/>
    </font>
    <font>
      <b/>
      <i/>
      <sz val="11"/>
      <color rgb="FF00B050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3"/>
      <color theme="0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i/>
      <u/>
      <sz val="11"/>
      <color theme="1"/>
      <name val="Calibri"/>
      <family val="2"/>
    </font>
    <font>
      <vertAlign val="superscript"/>
      <sz val="14"/>
      <color rgb="FF000000"/>
      <name val="Calibri"/>
      <family val="2"/>
    </font>
    <font>
      <b/>
      <u/>
      <sz val="11"/>
      <color rgb="FF000000"/>
      <name val="Calibri"/>
      <family val="2"/>
    </font>
    <font>
      <vertAlign val="superscript"/>
      <sz val="14"/>
      <color theme="1"/>
      <name val="Calibri"/>
      <family val="2"/>
    </font>
    <font>
      <sz val="10"/>
      <color theme="0"/>
      <name val="Calibri"/>
      <family val="2"/>
    </font>
    <font>
      <i/>
      <vertAlign val="superscript"/>
      <sz val="14"/>
      <color rgb="FF000000"/>
      <name val="Roboto"/>
    </font>
    <font>
      <sz val="11"/>
      <name val="Calibri"/>
      <family val="2"/>
    </font>
    <font>
      <b/>
      <i/>
      <sz val="11"/>
      <color theme="0"/>
      <name val="Calibri"/>
      <family val="2"/>
    </font>
    <font>
      <i/>
      <vertAlign val="superscript"/>
      <sz val="14"/>
      <color theme="1"/>
      <name val="Calibri"/>
      <family val="2"/>
    </font>
    <font>
      <b/>
      <i/>
      <u/>
      <sz val="11"/>
      <color theme="0"/>
      <name val="Calibri"/>
      <family val="2"/>
    </font>
    <font>
      <b/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2" tint="-0.14996795556505021"/>
        <bgColor rgb="FFBFBFB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9"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0" xfId="0" applyFont="1" applyAlignment="1"/>
    <xf numFmtId="0" fontId="7" fillId="0" borderId="2" xfId="0" applyFont="1" applyBorder="1" applyAlignment="1"/>
    <xf numFmtId="0" fontId="8" fillId="0" borderId="3" xfId="0" applyFont="1" applyBorder="1"/>
    <xf numFmtId="0" fontId="9" fillId="0" borderId="3" xfId="0" applyFont="1" applyBorder="1" applyAlignment="1"/>
    <xf numFmtId="0" fontId="10" fillId="0" borderId="3" xfId="0" applyFont="1" applyBorder="1" applyAlignment="1"/>
    <xf numFmtId="0" fontId="7" fillId="0" borderId="3" xfId="0" applyFont="1" applyBorder="1" applyAlignment="1"/>
    <xf numFmtId="0" fontId="11" fillId="2" borderId="4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13" fillId="0" borderId="0" xfId="0" applyFont="1" applyAlignment="1"/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center"/>
    </xf>
    <xf numFmtId="164" fontId="5" fillId="0" borderId="9" xfId="0" applyNumberFormat="1" applyFont="1" applyBorder="1"/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/>
    <xf numFmtId="4" fontId="5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9" fontId="5" fillId="0" borderId="0" xfId="0" applyNumberFormat="1" applyFont="1" applyAlignment="1">
      <alignment horizontal="center" wrapText="1"/>
    </xf>
    <xf numFmtId="165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left" vertical="top"/>
    </xf>
    <xf numFmtId="164" fontId="5" fillId="0" borderId="10" xfId="0" applyNumberFormat="1" applyFont="1" applyBorder="1"/>
    <xf numFmtId="4" fontId="5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12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3" xfId="0" applyFont="1" applyBorder="1" applyAlignment="1">
      <alignment horizontal="center" vertical="center"/>
    </xf>
    <xf numFmtId="164" fontId="5" fillId="0" borderId="2" xfId="0" applyNumberFormat="1" applyFont="1" applyBorder="1"/>
    <xf numFmtId="0" fontId="5" fillId="0" borderId="2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4" xfId="0" applyFont="1" applyBorder="1" applyAlignment="1">
      <alignment horizontal="center" vertical="center"/>
    </xf>
    <xf numFmtId="164" fontId="5" fillId="0" borderId="14" xfId="0" applyNumberFormat="1" applyFont="1" applyBorder="1"/>
    <xf numFmtId="4" fontId="5" fillId="0" borderId="14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 vertical="center" wrapText="1"/>
    </xf>
    <xf numFmtId="0" fontId="14" fillId="0" borderId="1" xfId="0" applyFont="1" applyBorder="1"/>
    <xf numFmtId="0" fontId="15" fillId="0" borderId="1" xfId="0" applyFont="1" applyBorder="1"/>
    <xf numFmtId="4" fontId="15" fillId="0" borderId="1" xfId="0" applyNumberFormat="1" applyFont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/>
    <xf numFmtId="0" fontId="15" fillId="0" borderId="0" xfId="0" applyFont="1"/>
    <xf numFmtId="0" fontId="16" fillId="0" borderId="1" xfId="0" applyFont="1" applyBorder="1" applyAlignment="1">
      <alignment horizontal="right"/>
    </xf>
    <xf numFmtId="164" fontId="15" fillId="0" borderId="1" xfId="0" applyNumberFormat="1" applyFont="1" applyBorder="1" applyAlignment="1">
      <alignment horizontal="right"/>
    </xf>
    <xf numFmtId="164" fontId="17" fillId="0" borderId="1" xfId="0" applyNumberFormat="1" applyFont="1" applyBorder="1" applyAlignment="1">
      <alignment horizontal="right"/>
    </xf>
    <xf numFmtId="164" fontId="14" fillId="0" borderId="1" xfId="0" applyNumberFormat="1" applyFont="1" applyBorder="1"/>
    <xf numFmtId="164" fontId="14" fillId="0" borderId="0" xfId="0" applyNumberFormat="1" applyFont="1"/>
    <xf numFmtId="4" fontId="15" fillId="0" borderId="1" xfId="0" applyNumberFormat="1" applyFont="1" applyBorder="1"/>
    <xf numFmtId="164" fontId="15" fillId="0" borderId="1" xfId="0" applyNumberFormat="1" applyFont="1" applyBorder="1"/>
    <xf numFmtId="10" fontId="18" fillId="0" borderId="0" xfId="0" applyNumberFormat="1" applyFont="1"/>
    <xf numFmtId="0" fontId="16" fillId="0" borderId="0" xfId="0" applyFont="1" applyAlignment="1">
      <alignment horizontal="right"/>
    </xf>
    <xf numFmtId="164" fontId="15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4" fontId="15" fillId="0" borderId="0" xfId="0" applyNumberFormat="1" applyFont="1"/>
    <xf numFmtId="0" fontId="19" fillId="0" borderId="1" xfId="0" applyFont="1" applyBorder="1"/>
    <xf numFmtId="0" fontId="5" fillId="0" borderId="13" xfId="0" applyFont="1" applyBorder="1"/>
    <xf numFmtId="164" fontId="5" fillId="0" borderId="1" xfId="0" applyNumberFormat="1" applyFont="1" applyBorder="1"/>
    <xf numFmtId="4" fontId="20" fillId="0" borderId="0" xfId="0" applyNumberFormat="1" applyFont="1"/>
    <xf numFmtId="0" fontId="5" fillId="0" borderId="6" xfId="0" applyFont="1" applyBorder="1"/>
    <xf numFmtId="165" fontId="5" fillId="0" borderId="6" xfId="0" applyNumberFormat="1" applyFont="1" applyBorder="1"/>
    <xf numFmtId="3" fontId="7" fillId="0" borderId="6" xfId="0" applyNumberFormat="1" applyFont="1" applyBorder="1" applyAlignment="1"/>
    <xf numFmtId="164" fontId="7" fillId="0" borderId="1" xfId="0" applyNumberFormat="1" applyFont="1" applyBorder="1" applyAlignment="1"/>
    <xf numFmtId="165" fontId="5" fillId="0" borderId="1" xfId="0" applyNumberFormat="1" applyFont="1" applyBorder="1"/>
    <xf numFmtId="3" fontId="7" fillId="0" borderId="1" xfId="0" applyNumberFormat="1" applyFont="1" applyBorder="1" applyAlignment="1"/>
    <xf numFmtId="10" fontId="5" fillId="0" borderId="0" xfId="0" applyNumberFormat="1" applyFont="1"/>
    <xf numFmtId="0" fontId="7" fillId="0" borderId="1" xfId="0" applyFont="1" applyBorder="1" applyAlignment="1"/>
    <xf numFmtId="165" fontId="7" fillId="0" borderId="1" xfId="0" applyNumberFormat="1" applyFont="1" applyBorder="1" applyAlignment="1"/>
    <xf numFmtId="165" fontId="5" fillId="0" borderId="1" xfId="0" applyNumberFormat="1" applyFont="1" applyBorder="1" applyAlignment="1"/>
    <xf numFmtId="0" fontId="14" fillId="0" borderId="3" xfId="0" applyFont="1" applyBorder="1"/>
    <xf numFmtId="2" fontId="20" fillId="0" borderId="3" xfId="0" applyNumberFormat="1" applyFont="1" applyBorder="1"/>
    <xf numFmtId="4" fontId="15" fillId="0" borderId="3" xfId="0" applyNumberFormat="1" applyFont="1" applyBorder="1" applyAlignment="1">
      <alignment horizontal="right"/>
    </xf>
    <xf numFmtId="4" fontId="20" fillId="0" borderId="1" xfId="0" applyNumberFormat="1" applyFont="1" applyBorder="1"/>
    <xf numFmtId="0" fontId="14" fillId="0" borderId="0" xfId="0" applyFont="1"/>
    <xf numFmtId="2" fontId="20" fillId="0" borderId="0" xfId="0" applyNumberFormat="1" applyFont="1"/>
    <xf numFmtId="2" fontId="20" fillId="0" borderId="1" xfId="0" applyNumberFormat="1" applyFont="1" applyBorder="1"/>
    <xf numFmtId="4" fontId="15" fillId="0" borderId="0" xfId="0" applyNumberFormat="1" applyFont="1" applyAlignment="1">
      <alignment horizontal="center"/>
    </xf>
    <xf numFmtId="4" fontId="14" fillId="0" borderId="0" xfId="0" applyNumberFormat="1" applyFont="1"/>
    <xf numFmtId="0" fontId="19" fillId="0" borderId="0" xfId="0" applyFont="1"/>
    <xf numFmtId="0" fontId="20" fillId="0" borderId="0" xfId="0" applyFont="1"/>
    <xf numFmtId="4" fontId="20" fillId="0" borderId="0" xfId="0" applyNumberFormat="1" applyFont="1" applyAlignment="1">
      <alignment horizontal="center"/>
    </xf>
    <xf numFmtId="0" fontId="3" fillId="0" borderId="1" xfId="0" applyFont="1" applyBorder="1"/>
    <xf numFmtId="4" fontId="3" fillId="0" borderId="0" xfId="0" applyNumberFormat="1" applyFont="1"/>
    <xf numFmtId="164" fontId="21" fillId="0" borderId="1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0" fontId="5" fillId="2" borderId="15" xfId="0" applyFont="1" applyFill="1" applyBorder="1"/>
    <xf numFmtId="9" fontId="5" fillId="0" borderId="0" xfId="0" applyNumberFormat="1" applyFont="1"/>
    <xf numFmtId="0" fontId="2" fillId="0" borderId="0" xfId="0" applyFont="1" applyAlignment="1">
      <alignment horizontal="left" vertical="top"/>
    </xf>
    <xf numFmtId="0" fontId="7" fillId="0" borderId="0" xfId="0" applyFont="1" applyAlignment="1"/>
    <xf numFmtId="164" fontId="7" fillId="0" borderId="0" xfId="0" applyNumberFormat="1" applyFont="1" applyAlignment="1"/>
    <xf numFmtId="164" fontId="5" fillId="0" borderId="0" xfId="0" applyNumberFormat="1" applyFont="1"/>
    <xf numFmtId="9" fontId="5" fillId="0" borderId="0" xfId="0" applyNumberFormat="1" applyFont="1" applyAlignment="1">
      <alignment horizontal="right"/>
    </xf>
    <xf numFmtId="0" fontId="13" fillId="0" borderId="0" xfId="0" applyFont="1"/>
    <xf numFmtId="0" fontId="2" fillId="0" borderId="1" xfId="0" applyFont="1" applyBorder="1" applyAlignment="1">
      <alignment horizontal="left" vertical="top"/>
    </xf>
    <xf numFmtId="4" fontId="7" fillId="0" borderId="1" xfId="0" applyNumberFormat="1" applyFont="1" applyBorder="1" applyAlignment="1">
      <alignment horizontal="right"/>
    </xf>
    <xf numFmtId="4" fontId="7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25" fillId="4" borderId="1" xfId="0" applyFont="1" applyFill="1" applyBorder="1"/>
    <xf numFmtId="0" fontId="3" fillId="5" borderId="0" xfId="0" applyFont="1" applyFill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2" fillId="5" borderId="2" xfId="0" applyFont="1" applyFill="1" applyBorder="1" applyAlignment="1"/>
    <xf numFmtId="0" fontId="12" fillId="5" borderId="5" xfId="0" applyFont="1" applyFill="1" applyBorder="1" applyAlignment="1">
      <alignment horizontal="right"/>
    </xf>
    <xf numFmtId="0" fontId="26" fillId="5" borderId="2" xfId="0" applyFont="1" applyFill="1" applyBorder="1" applyAlignment="1">
      <alignment horizontal="center"/>
    </xf>
    <xf numFmtId="4" fontId="5" fillId="3" borderId="17" xfId="0" applyNumberFormat="1" applyFont="1" applyFill="1" applyBorder="1" applyAlignment="1" applyProtection="1">
      <alignment horizontal="right"/>
      <protection hidden="1"/>
    </xf>
    <xf numFmtId="4" fontId="5" fillId="3" borderId="17" xfId="0" applyNumberFormat="1" applyFont="1" applyFill="1" applyBorder="1" applyAlignment="1" applyProtection="1">
      <alignment horizontal="right" wrapText="1"/>
      <protection hidden="1"/>
    </xf>
    <xf numFmtId="4" fontId="5" fillId="3" borderId="19" xfId="0" applyNumberFormat="1" applyFont="1" applyFill="1" applyBorder="1" applyAlignment="1" applyProtection="1">
      <alignment horizontal="right"/>
      <protection hidden="1"/>
    </xf>
    <xf numFmtId="0" fontId="0" fillId="0" borderId="15" xfId="0" applyFont="1" applyBorder="1" applyAlignment="1"/>
    <xf numFmtId="0" fontId="2" fillId="0" borderId="15" xfId="0" applyFont="1" applyBorder="1" applyAlignment="1">
      <alignment horizontal="left" vertical="top"/>
    </xf>
    <xf numFmtId="0" fontId="5" fillId="0" borderId="15" xfId="0" applyFont="1" applyBorder="1"/>
    <xf numFmtId="0" fontId="7" fillId="0" borderId="15" xfId="0" applyFont="1" applyBorder="1" applyAlignment="1"/>
    <xf numFmtId="164" fontId="7" fillId="0" borderId="15" xfId="0" applyNumberFormat="1" applyFont="1" applyBorder="1" applyAlignment="1"/>
    <xf numFmtId="164" fontId="5" fillId="0" borderId="15" xfId="0" applyNumberFormat="1" applyFont="1" applyBorder="1"/>
    <xf numFmtId="0" fontId="3" fillId="0" borderId="15" xfId="0" applyFont="1" applyBorder="1" applyAlignment="1">
      <alignment horizontal="center"/>
    </xf>
    <xf numFmtId="4" fontId="5" fillId="0" borderId="15" xfId="0" applyNumberFormat="1" applyFont="1" applyBorder="1" applyAlignment="1">
      <alignment horizontal="right"/>
    </xf>
    <xf numFmtId="9" fontId="5" fillId="0" borderId="15" xfId="0" applyNumberFormat="1" applyFont="1" applyBorder="1" applyAlignment="1">
      <alignment horizontal="right"/>
    </xf>
    <xf numFmtId="4" fontId="5" fillId="0" borderId="15" xfId="0" applyNumberFormat="1" applyFont="1" applyBorder="1"/>
    <xf numFmtId="0" fontId="13" fillId="0" borderId="15" xfId="0" applyFont="1" applyBorder="1"/>
    <xf numFmtId="4" fontId="7" fillId="0" borderId="15" xfId="0" applyNumberFormat="1" applyFont="1" applyBorder="1" applyAlignment="1">
      <alignment horizontal="right"/>
    </xf>
    <xf numFmtId="9" fontId="5" fillId="0" borderId="15" xfId="0" applyNumberFormat="1" applyFont="1" applyBorder="1"/>
    <xf numFmtId="0" fontId="13" fillId="0" borderId="15" xfId="0" applyFont="1" applyBorder="1" applyAlignment="1"/>
    <xf numFmtId="0" fontId="5" fillId="0" borderId="15" xfId="0" applyFont="1" applyBorder="1" applyAlignment="1">
      <alignment horizontal="left" vertical="top"/>
    </xf>
    <xf numFmtId="0" fontId="27" fillId="4" borderId="1" xfId="0" applyFont="1" applyFill="1" applyBorder="1"/>
    <xf numFmtId="0" fontId="30" fillId="0" borderId="0" xfId="0" applyFont="1" applyAlignment="1"/>
    <xf numFmtId="0" fontId="7" fillId="8" borderId="17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left" vertical="top" wrapText="1"/>
    </xf>
    <xf numFmtId="0" fontId="5" fillId="8" borderId="17" xfId="0" applyFont="1" applyFill="1" applyBorder="1" applyAlignment="1">
      <alignment horizontal="left" vertical="top"/>
    </xf>
    <xf numFmtId="0" fontId="5" fillId="8" borderId="17" xfId="0" applyFont="1" applyFill="1" applyBorder="1" applyAlignment="1">
      <alignment vertical="top"/>
    </xf>
    <xf numFmtId="0" fontId="5" fillId="8" borderId="19" xfId="0" applyFont="1" applyFill="1" applyBorder="1" applyAlignment="1">
      <alignment vertical="top"/>
    </xf>
    <xf numFmtId="0" fontId="13" fillId="8" borderId="20" xfId="0" applyFont="1" applyFill="1" applyBorder="1" applyAlignment="1"/>
    <xf numFmtId="0" fontId="0" fillId="8" borderId="20" xfId="0" applyFont="1" applyFill="1" applyBorder="1" applyAlignment="1"/>
    <xf numFmtId="0" fontId="26" fillId="5" borderId="1" xfId="0" applyFont="1" applyFill="1" applyBorder="1"/>
    <xf numFmtId="0" fontId="3" fillId="4" borderId="1" xfId="0" applyFont="1" applyFill="1" applyBorder="1"/>
    <xf numFmtId="0" fontId="5" fillId="4" borderId="1" xfId="0" applyFont="1" applyFill="1" applyBorder="1"/>
    <xf numFmtId="0" fontId="26" fillId="0" borderId="0" xfId="0" applyFont="1" applyAlignment="1">
      <alignment horizontal="center" vertical="center"/>
    </xf>
    <xf numFmtId="0" fontId="28" fillId="5" borderId="2" xfId="0" applyFont="1" applyFill="1" applyBorder="1"/>
    <xf numFmtId="0" fontId="9" fillId="5" borderId="2" xfId="0" applyFont="1" applyFill="1" applyBorder="1" applyAlignment="1"/>
    <xf numFmtId="0" fontId="10" fillId="5" borderId="2" xfId="0" applyFont="1" applyFill="1" applyBorder="1" applyAlignment="1"/>
    <xf numFmtId="0" fontId="7" fillId="5" borderId="2" xfId="0" applyFont="1" applyFill="1" applyBorder="1" applyAlignment="1"/>
    <xf numFmtId="0" fontId="2" fillId="5" borderId="18" xfId="0" applyFont="1" applyFill="1" applyBorder="1" applyAlignment="1">
      <alignment horizontal="right"/>
    </xf>
    <xf numFmtId="0" fontId="2" fillId="5" borderId="15" xfId="0" applyFont="1" applyFill="1" applyBorder="1" applyAlignment="1">
      <alignment horizontal="right"/>
    </xf>
    <xf numFmtId="0" fontId="2" fillId="5" borderId="23" xfId="0" applyFont="1" applyFill="1" applyBorder="1" applyAlignment="1">
      <alignment horizontal="right"/>
    </xf>
    <xf numFmtId="0" fontId="5" fillId="8" borderId="22" xfId="0" applyFont="1" applyFill="1" applyBorder="1" applyAlignment="1">
      <alignment horizontal="left" vertical="top"/>
    </xf>
    <xf numFmtId="0" fontId="5" fillId="8" borderId="22" xfId="0" applyFont="1" applyFill="1" applyBorder="1" applyAlignment="1">
      <alignment horizontal="center" vertical="center"/>
    </xf>
    <xf numFmtId="4" fontId="5" fillId="3" borderId="22" xfId="0" applyNumberFormat="1" applyFont="1" applyFill="1" applyBorder="1" applyAlignment="1" applyProtection="1">
      <alignment horizontal="right"/>
      <protection hidden="1"/>
    </xf>
    <xf numFmtId="0" fontId="5" fillId="8" borderId="19" xfId="0" applyFont="1" applyFill="1" applyBorder="1" applyAlignment="1">
      <alignment horizontal="center" vertical="center"/>
    </xf>
    <xf numFmtId="4" fontId="5" fillId="7" borderId="19" xfId="0" applyNumberFormat="1" applyFont="1" applyFill="1" applyBorder="1" applyAlignment="1">
      <alignment horizontal="right"/>
    </xf>
    <xf numFmtId="0" fontId="5" fillId="8" borderId="19" xfId="0" applyFont="1" applyFill="1" applyBorder="1" applyAlignment="1">
      <alignment horizontal="center" vertical="center" wrapText="1"/>
    </xf>
    <xf numFmtId="4" fontId="5" fillId="7" borderId="2" xfId="0" applyNumberFormat="1" applyFont="1" applyFill="1" applyBorder="1"/>
    <xf numFmtId="0" fontId="5" fillId="0" borderId="27" xfId="0" applyFont="1" applyBorder="1" applyAlignment="1">
      <alignment vertical="top"/>
    </xf>
    <xf numFmtId="0" fontId="5" fillId="0" borderId="27" xfId="0" applyFont="1" applyBorder="1" applyAlignment="1">
      <alignment horizontal="center" vertical="center"/>
    </xf>
    <xf numFmtId="164" fontId="5" fillId="0" borderId="27" xfId="0" applyNumberFormat="1" applyFont="1" applyBorder="1"/>
    <xf numFmtId="4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center" vertical="center" wrapText="1"/>
    </xf>
    <xf numFmtId="9" fontId="5" fillId="0" borderId="27" xfId="0" applyNumberFormat="1" applyFont="1" applyBorder="1" applyAlignment="1">
      <alignment horizontal="center"/>
    </xf>
    <xf numFmtId="165" fontId="5" fillId="0" borderId="21" xfId="0" applyNumberFormat="1" applyFont="1" applyBorder="1" applyAlignment="1">
      <alignment horizontal="center" vertical="center"/>
    </xf>
    <xf numFmtId="4" fontId="5" fillId="0" borderId="21" xfId="0" applyNumberFormat="1" applyFont="1" applyBorder="1"/>
    <xf numFmtId="4" fontId="34" fillId="7" borderId="1" xfId="0" applyNumberFormat="1" applyFont="1" applyFill="1" applyBorder="1" applyAlignment="1">
      <alignment horizontal="right"/>
    </xf>
    <xf numFmtId="0" fontId="35" fillId="9" borderId="1" xfId="0" applyFont="1" applyFill="1" applyBorder="1" applyAlignment="1">
      <alignment horizontal="right"/>
    </xf>
    <xf numFmtId="164" fontId="25" fillId="9" borderId="1" xfId="0" applyNumberFormat="1" applyFont="1" applyFill="1" applyBorder="1" applyAlignment="1">
      <alignment horizontal="right"/>
    </xf>
    <xf numFmtId="4" fontId="5" fillId="7" borderId="1" xfId="0" applyNumberFormat="1" applyFont="1" applyFill="1" applyBorder="1"/>
    <xf numFmtId="0" fontId="26" fillId="5" borderId="2" xfId="0" applyFont="1" applyFill="1" applyBorder="1"/>
    <xf numFmtId="0" fontId="23" fillId="6" borderId="12" xfId="0" applyFont="1" applyFill="1" applyBorder="1" applyAlignment="1">
      <alignment horizontal="center" vertical="center"/>
    </xf>
    <xf numFmtId="9" fontId="5" fillId="7" borderId="30" xfId="0" applyNumberFormat="1" applyFont="1" applyFill="1" applyBorder="1" applyAlignment="1">
      <alignment horizontal="center"/>
    </xf>
    <xf numFmtId="0" fontId="5" fillId="8" borderId="22" xfId="0" applyFont="1" applyFill="1" applyBorder="1" applyAlignment="1">
      <alignment horizontal="right" vertical="center"/>
    </xf>
    <xf numFmtId="0" fontId="5" fillId="8" borderId="17" xfId="0" applyFont="1" applyFill="1" applyBorder="1" applyAlignment="1">
      <alignment horizontal="right" vertical="center" wrapText="1"/>
    </xf>
    <xf numFmtId="0" fontId="7" fillId="8" borderId="17" xfId="0" applyFont="1" applyFill="1" applyBorder="1" applyAlignment="1">
      <alignment horizontal="right" vertical="center"/>
    </xf>
    <xf numFmtId="0" fontId="7" fillId="8" borderId="19" xfId="0" applyFont="1" applyFill="1" applyBorder="1" applyAlignment="1">
      <alignment horizontal="right" vertical="center"/>
    </xf>
    <xf numFmtId="4" fontId="34" fillId="7" borderId="31" xfId="0" applyNumberFormat="1" applyFont="1" applyFill="1" applyBorder="1" applyAlignment="1">
      <alignment horizontal="right"/>
    </xf>
    <xf numFmtId="4" fontId="25" fillId="9" borderId="1" xfId="0" applyNumberFormat="1" applyFont="1" applyFill="1" applyBorder="1" applyAlignment="1">
      <alignment horizontal="right"/>
    </xf>
    <xf numFmtId="4" fontId="25" fillId="9" borderId="31" xfId="0" applyNumberFormat="1" applyFont="1" applyFill="1" applyBorder="1" applyAlignment="1">
      <alignment horizontal="right"/>
    </xf>
    <xf numFmtId="164" fontId="17" fillId="0" borderId="11" xfId="0" applyNumberFormat="1" applyFont="1" applyBorder="1" applyAlignment="1">
      <alignment horizontal="right"/>
    </xf>
    <xf numFmtId="4" fontId="15" fillId="0" borderId="11" xfId="0" applyNumberFormat="1" applyFont="1" applyBorder="1"/>
    <xf numFmtId="4" fontId="34" fillId="7" borderId="2" xfId="0" applyNumberFormat="1" applyFont="1" applyFill="1" applyBorder="1" applyAlignment="1">
      <alignment horizontal="right"/>
    </xf>
    <xf numFmtId="164" fontId="25" fillId="9" borderId="16" xfId="0" applyNumberFormat="1" applyFont="1" applyFill="1" applyBorder="1"/>
    <xf numFmtId="10" fontId="26" fillId="0" borderId="0" xfId="0" applyNumberFormat="1" applyFont="1" applyAlignment="1">
      <alignment horizontal="center" vertical="center"/>
    </xf>
    <xf numFmtId="10" fontId="26" fillId="10" borderId="32" xfId="0" applyNumberFormat="1" applyFont="1" applyFill="1" applyBorder="1" applyAlignment="1">
      <alignment horizontal="center" vertical="center"/>
    </xf>
    <xf numFmtId="4" fontId="26" fillId="0" borderId="0" xfId="0" applyNumberFormat="1" applyFont="1" applyAlignment="1">
      <alignment horizontal="center" vertical="center"/>
    </xf>
    <xf numFmtId="164" fontId="25" fillId="9" borderId="16" xfId="0" applyNumberFormat="1" applyFont="1" applyFill="1" applyBorder="1" applyAlignment="1">
      <alignment horizontal="right"/>
    </xf>
    <xf numFmtId="10" fontId="37" fillId="0" borderId="0" xfId="0" applyNumberFormat="1" applyFont="1" applyFill="1"/>
    <xf numFmtId="0" fontId="13" fillId="8" borderId="33" xfId="0" applyFont="1" applyFill="1" applyBorder="1" applyAlignment="1"/>
    <xf numFmtId="9" fontId="5" fillId="0" borderId="15" xfId="0" applyNumberFormat="1" applyFont="1" applyBorder="1" applyAlignment="1">
      <alignment horizontal="center"/>
    </xf>
    <xf numFmtId="164" fontId="26" fillId="5" borderId="2" xfId="0" applyNumberFormat="1" applyFont="1" applyFill="1" applyBorder="1" applyAlignment="1">
      <alignment horizontal="center"/>
    </xf>
    <xf numFmtId="4" fontId="26" fillId="5" borderId="2" xfId="0" applyNumberFormat="1" applyFont="1" applyFill="1" applyBorder="1" applyAlignment="1">
      <alignment horizontal="center"/>
    </xf>
    <xf numFmtId="0" fontId="0" fillId="8" borderId="33" xfId="0" applyFont="1" applyFill="1" applyBorder="1" applyAlignment="1"/>
    <xf numFmtId="0" fontId="0" fillId="8" borderId="34" xfId="0" applyFont="1" applyFill="1" applyBorder="1" applyAlignment="1"/>
    <xf numFmtId="0" fontId="0" fillId="0" borderId="27" xfId="0" applyFont="1" applyBorder="1" applyAlignment="1"/>
    <xf numFmtId="0" fontId="0" fillId="8" borderId="35" xfId="0" applyFont="1" applyFill="1" applyBorder="1" applyAlignment="1"/>
    <xf numFmtId="9" fontId="5" fillId="7" borderId="28" xfId="0" applyNumberFormat="1" applyFont="1" applyFill="1" applyBorder="1" applyAlignment="1">
      <alignment horizontal="center"/>
    </xf>
    <xf numFmtId="9" fontId="5" fillId="7" borderId="29" xfId="0" applyNumberFormat="1" applyFont="1" applyFill="1" applyBorder="1" applyAlignment="1">
      <alignment horizontal="center" wrapText="1"/>
    </xf>
    <xf numFmtId="9" fontId="5" fillId="7" borderId="29" xfId="0" applyNumberFormat="1" applyFont="1" applyFill="1" applyBorder="1" applyAlignment="1">
      <alignment horizontal="center"/>
    </xf>
    <xf numFmtId="4" fontId="5" fillId="3" borderId="36" xfId="0" applyNumberFormat="1" applyFont="1" applyFill="1" applyBorder="1" applyAlignment="1" applyProtection="1">
      <alignment horizontal="right"/>
      <protection hidden="1"/>
    </xf>
    <xf numFmtId="4" fontId="5" fillId="7" borderId="28" xfId="0" applyNumberFormat="1" applyFont="1" applyFill="1" applyBorder="1" applyAlignment="1">
      <alignment horizontal="right"/>
    </xf>
    <xf numFmtId="165" fontId="5" fillId="8" borderId="36" xfId="0" applyNumberFormat="1" applyFont="1" applyFill="1" applyBorder="1" applyAlignment="1">
      <alignment horizontal="center" vertical="center"/>
    </xf>
    <xf numFmtId="4" fontId="5" fillId="3" borderId="36" xfId="0" applyNumberFormat="1" applyFont="1" applyFill="1" applyBorder="1"/>
    <xf numFmtId="4" fontId="5" fillId="7" borderId="29" xfId="0" applyNumberFormat="1" applyFont="1" applyFill="1" applyBorder="1" applyAlignment="1">
      <alignment horizontal="right" wrapText="1"/>
    </xf>
    <xf numFmtId="165" fontId="5" fillId="8" borderId="17" xfId="0" applyNumberFormat="1" applyFont="1" applyFill="1" applyBorder="1" applyAlignment="1">
      <alignment horizontal="center" vertical="center"/>
    </xf>
    <xf numFmtId="4" fontId="5" fillId="3" borderId="17" xfId="0" applyNumberFormat="1" applyFont="1" applyFill="1" applyBorder="1" applyAlignment="1">
      <alignment wrapText="1"/>
    </xf>
    <xf numFmtId="4" fontId="5" fillId="7" borderId="29" xfId="0" applyNumberFormat="1" applyFont="1" applyFill="1" applyBorder="1" applyAlignment="1">
      <alignment horizontal="right"/>
    </xf>
    <xf numFmtId="4" fontId="5" fillId="3" borderId="17" xfId="0" applyNumberFormat="1" applyFont="1" applyFill="1" applyBorder="1"/>
    <xf numFmtId="4" fontId="5" fillId="7" borderId="37" xfId="0" applyNumberFormat="1" applyFont="1" applyFill="1" applyBorder="1" applyAlignment="1">
      <alignment horizontal="right"/>
    </xf>
    <xf numFmtId="165" fontId="5" fillId="8" borderId="38" xfId="0" applyNumberFormat="1" applyFont="1" applyFill="1" applyBorder="1" applyAlignment="1">
      <alignment horizontal="center" vertical="center"/>
    </xf>
    <xf numFmtId="165" fontId="5" fillId="8" borderId="19" xfId="0" applyNumberFormat="1" applyFont="1" applyFill="1" applyBorder="1" applyAlignment="1">
      <alignment horizontal="center" vertical="center"/>
    </xf>
    <xf numFmtId="4" fontId="5" fillId="3" borderId="19" xfId="0" applyNumberFormat="1" applyFont="1" applyFill="1" applyBorder="1"/>
    <xf numFmtId="4" fontId="5" fillId="7" borderId="38" xfId="0" applyNumberFormat="1" applyFont="1" applyFill="1" applyBorder="1"/>
    <xf numFmtId="9" fontId="5" fillId="7" borderId="37" xfId="0" applyNumberFormat="1" applyFont="1" applyFill="1" applyBorder="1" applyAlignment="1">
      <alignment horizontal="center"/>
    </xf>
    <xf numFmtId="4" fontId="5" fillId="7" borderId="38" xfId="0" applyNumberFormat="1" applyFont="1" applyFill="1" applyBorder="1" applyAlignment="1">
      <alignment horizontal="right"/>
    </xf>
    <xf numFmtId="4" fontId="5" fillId="7" borderId="30" xfId="0" applyNumberFormat="1" applyFont="1" applyFill="1" applyBorder="1" applyAlignment="1">
      <alignment horizontal="right"/>
    </xf>
    <xf numFmtId="0" fontId="5" fillId="8" borderId="26" xfId="0" applyFont="1" applyFill="1" applyBorder="1" applyAlignment="1">
      <alignment horizontal="left" vertical="top"/>
    </xf>
    <xf numFmtId="0" fontId="5" fillId="8" borderId="20" xfId="0" applyFont="1" applyFill="1" applyBorder="1" applyAlignment="1">
      <alignment horizontal="left" vertical="top" wrapText="1"/>
    </xf>
    <xf numFmtId="0" fontId="5" fillId="8" borderId="20" xfId="0" applyFont="1" applyFill="1" applyBorder="1" applyAlignment="1">
      <alignment horizontal="left" vertical="top"/>
    </xf>
    <xf numFmtId="0" fontId="5" fillId="8" borderId="20" xfId="0" applyFont="1" applyFill="1" applyBorder="1" applyAlignment="1">
      <alignment vertical="top"/>
    </xf>
    <xf numFmtId="0" fontId="5" fillId="8" borderId="34" xfId="0" applyFont="1" applyFill="1" applyBorder="1" applyAlignment="1">
      <alignment vertical="top"/>
    </xf>
    <xf numFmtId="0" fontId="5" fillId="8" borderId="24" xfId="0" applyFont="1" applyFill="1" applyBorder="1" applyAlignment="1">
      <alignment horizontal="center" vertical="top"/>
    </xf>
    <xf numFmtId="0" fontId="5" fillId="8" borderId="39" xfId="0" applyFont="1" applyFill="1" applyBorder="1" applyAlignment="1">
      <alignment horizontal="center" vertical="top" wrapText="1"/>
    </xf>
    <xf numFmtId="0" fontId="5" fillId="8" borderId="39" xfId="0" applyFont="1" applyFill="1" applyBorder="1" applyAlignment="1">
      <alignment horizontal="center" vertical="top"/>
    </xf>
    <xf numFmtId="0" fontId="5" fillId="8" borderId="40" xfId="0" applyFont="1" applyFill="1" applyBorder="1" applyAlignment="1">
      <alignment horizontal="center" vertical="top"/>
    </xf>
    <xf numFmtId="0" fontId="5" fillId="8" borderId="41" xfId="0" applyFont="1" applyFill="1" applyBorder="1" applyAlignment="1">
      <alignment horizontal="center" vertical="top"/>
    </xf>
    <xf numFmtId="0" fontId="5" fillId="8" borderId="25" xfId="0" applyFont="1" applyFill="1" applyBorder="1" applyAlignment="1">
      <alignment horizontal="center" vertical="top"/>
    </xf>
    <xf numFmtId="0" fontId="5" fillId="8" borderId="20" xfId="0" applyFont="1" applyFill="1" applyBorder="1" applyAlignment="1">
      <alignment horizontal="center" vertical="top" wrapText="1"/>
    </xf>
    <xf numFmtId="0" fontId="5" fillId="8" borderId="20" xfId="0" applyFont="1" applyFill="1" applyBorder="1" applyAlignment="1">
      <alignment horizontal="center" vertical="top"/>
    </xf>
    <xf numFmtId="0" fontId="5" fillId="8" borderId="34" xfId="0" applyFont="1" applyFill="1" applyBorder="1" applyAlignment="1">
      <alignment horizontal="center" vertical="top"/>
    </xf>
    <xf numFmtId="0" fontId="5" fillId="8" borderId="38" xfId="0" applyFont="1" applyFill="1" applyBorder="1" applyAlignment="1">
      <alignment horizontal="right" vertical="center"/>
    </xf>
    <xf numFmtId="0" fontId="7" fillId="8" borderId="24" xfId="0" applyFont="1" applyFill="1" applyBorder="1" applyAlignment="1">
      <alignment horizontal="right" vertical="center"/>
    </xf>
    <xf numFmtId="0" fontId="7" fillId="8" borderId="39" xfId="0" applyFont="1" applyFill="1" applyBorder="1" applyAlignment="1">
      <alignment horizontal="right" vertical="center"/>
    </xf>
    <xf numFmtId="0" fontId="7" fillId="8" borderId="40" xfId="0" applyFont="1" applyFill="1" applyBorder="1" applyAlignment="1">
      <alignment horizontal="right" vertical="center"/>
    </xf>
    <xf numFmtId="0" fontId="5" fillId="8" borderId="41" xfId="0" applyFont="1" applyFill="1" applyBorder="1" applyAlignment="1">
      <alignment horizontal="right" vertical="center"/>
    </xf>
    <xf numFmtId="164" fontId="5" fillId="8" borderId="25" xfId="0" applyNumberFormat="1" applyFont="1" applyFill="1" applyBorder="1"/>
    <xf numFmtId="164" fontId="5" fillId="8" borderId="20" xfId="0" applyNumberFormat="1" applyFont="1" applyFill="1" applyBorder="1" applyAlignment="1">
      <alignment wrapText="1"/>
    </xf>
    <xf numFmtId="164" fontId="5" fillId="8" borderId="20" xfId="0" applyNumberFormat="1" applyFont="1" applyFill="1" applyBorder="1"/>
    <xf numFmtId="164" fontId="5" fillId="8" borderId="34" xfId="0" applyNumberFormat="1" applyFont="1" applyFill="1" applyBorder="1"/>
    <xf numFmtId="164" fontId="5" fillId="8" borderId="35" xfId="0" applyNumberFormat="1" applyFont="1" applyFill="1" applyBorder="1"/>
    <xf numFmtId="0" fontId="14" fillId="0" borderId="11" xfId="0" applyFont="1" applyBorder="1"/>
    <xf numFmtId="0" fontId="14" fillId="0" borderId="21" xfId="0" applyFont="1" applyBorder="1"/>
    <xf numFmtId="0" fontId="15" fillId="0" borderId="10" xfId="0" applyFont="1" applyBorder="1"/>
    <xf numFmtId="0" fontId="16" fillId="0" borderId="11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15" fillId="0" borderId="21" xfId="0" applyFont="1" applyBorder="1"/>
    <xf numFmtId="0" fontId="5" fillId="0" borderId="21" xfId="0" applyFont="1" applyBorder="1"/>
    <xf numFmtId="0" fontId="5" fillId="0" borderId="10" xfId="0" applyFont="1" applyBorder="1"/>
    <xf numFmtId="0" fontId="19" fillId="0" borderId="11" xfId="0" applyFont="1" applyBorder="1"/>
    <xf numFmtId="0" fontId="19" fillId="0" borderId="21" xfId="0" applyFont="1" applyBorder="1"/>
    <xf numFmtId="0" fontId="19" fillId="0" borderId="10" xfId="0" applyFont="1" applyBorder="1"/>
    <xf numFmtId="0" fontId="5" fillId="0" borderId="42" xfId="0" applyFont="1" applyBorder="1"/>
    <xf numFmtId="0" fontId="5" fillId="0" borderId="43" xfId="0" applyFont="1" applyBorder="1"/>
    <xf numFmtId="0" fontId="5" fillId="0" borderId="44" xfId="0" applyFont="1" applyBorder="1"/>
    <xf numFmtId="2" fontId="20" fillId="0" borderId="10" xfId="0" applyNumberFormat="1" applyFont="1" applyBorder="1"/>
    <xf numFmtId="0" fontId="38" fillId="6" borderId="12" xfId="0" applyFont="1" applyFill="1" applyBorder="1" applyAlignment="1">
      <alignment horizontal="center" vertical="center"/>
    </xf>
    <xf numFmtId="0" fontId="12" fillId="5" borderId="45" xfId="0" applyFont="1" applyFill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4" fontId="34" fillId="7" borderId="10" xfId="0" applyNumberFormat="1" applyFont="1" applyFill="1" applyBorder="1" applyAlignment="1">
      <alignment horizontal="right"/>
    </xf>
    <xf numFmtId="2" fontId="20" fillId="0" borderId="21" xfId="0" applyNumberFormat="1" applyFont="1" applyBorder="1"/>
    <xf numFmtId="4" fontId="34" fillId="7" borderId="11" xfId="0" applyNumberFormat="1" applyFont="1" applyFill="1" applyBorder="1" applyAlignment="1">
      <alignment horizontal="right"/>
    </xf>
    <xf numFmtId="4" fontId="5" fillId="7" borderId="11" xfId="0" applyNumberFormat="1" applyFont="1" applyFill="1" applyBorder="1"/>
    <xf numFmtId="4" fontId="5" fillId="7" borderId="5" xfId="0" applyNumberFormat="1" applyFont="1" applyFill="1" applyBorder="1"/>
    <xf numFmtId="4" fontId="5" fillId="0" borderId="7" xfId="0" applyNumberFormat="1" applyFont="1" applyBorder="1"/>
    <xf numFmtId="4" fontId="5" fillId="0" borderId="8" xfId="0" applyNumberFormat="1" applyFont="1" applyBorder="1"/>
    <xf numFmtId="4" fontId="34" fillId="7" borderId="16" xfId="0" applyNumberFormat="1" applyFont="1" applyFill="1" applyBorder="1" applyAlignment="1">
      <alignment horizontal="right"/>
    </xf>
    <xf numFmtId="4" fontId="5" fillId="7" borderId="16" xfId="0" applyNumberFormat="1" applyFont="1" applyFill="1" applyBorder="1"/>
    <xf numFmtId="9" fontId="5" fillId="7" borderId="21" xfId="0" applyNumberFormat="1" applyFont="1" applyFill="1" applyBorder="1" applyAlignment="1">
      <alignment horizontal="center"/>
    </xf>
    <xf numFmtId="4" fontId="5" fillId="7" borderId="10" xfId="0" applyNumberFormat="1" applyFont="1" applyFill="1" applyBorder="1"/>
    <xf numFmtId="0" fontId="5" fillId="8" borderId="36" xfId="0" applyFont="1" applyFill="1" applyBorder="1"/>
    <xf numFmtId="0" fontId="5" fillId="8" borderId="17" xfId="0" applyFont="1" applyFill="1" applyBorder="1"/>
    <xf numFmtId="0" fontId="7" fillId="8" borderId="17" xfId="0" applyFont="1" applyFill="1" applyBorder="1" applyAlignment="1"/>
    <xf numFmtId="0" fontId="14" fillId="8" borderId="38" xfId="0" applyFont="1" applyFill="1" applyBorder="1"/>
    <xf numFmtId="165" fontId="5" fillId="8" borderId="46" xfId="0" applyNumberFormat="1" applyFont="1" applyFill="1" applyBorder="1"/>
    <xf numFmtId="165" fontId="5" fillId="8" borderId="33" xfId="0" applyNumberFormat="1" applyFont="1" applyFill="1" applyBorder="1"/>
    <xf numFmtId="3" fontId="7" fillId="8" borderId="36" xfId="0" applyNumberFormat="1" applyFont="1" applyFill="1" applyBorder="1" applyAlignment="1"/>
    <xf numFmtId="4" fontId="5" fillId="7" borderId="36" xfId="0" applyNumberFormat="1" applyFont="1" applyFill="1" applyBorder="1" applyAlignment="1">
      <alignment horizontal="right"/>
    </xf>
    <xf numFmtId="4" fontId="5" fillId="7" borderId="46" xfId="0" applyNumberFormat="1" applyFont="1" applyFill="1" applyBorder="1" applyAlignment="1">
      <alignment horizontal="right"/>
    </xf>
    <xf numFmtId="4" fontId="5" fillId="7" borderId="33" xfId="0" applyNumberFormat="1" applyFont="1" applyFill="1" applyBorder="1" applyAlignment="1">
      <alignment horizontal="right"/>
    </xf>
    <xf numFmtId="164" fontId="7" fillId="8" borderId="36" xfId="0" applyNumberFormat="1" applyFont="1" applyFill="1" applyBorder="1" applyAlignment="1"/>
    <xf numFmtId="4" fontId="5" fillId="7" borderId="36" xfId="0" applyNumberFormat="1" applyFont="1" applyFill="1" applyBorder="1"/>
    <xf numFmtId="165" fontId="5" fillId="8" borderId="39" xfId="0" applyNumberFormat="1" applyFont="1" applyFill="1" applyBorder="1"/>
    <xf numFmtId="165" fontId="5" fillId="8" borderId="20" xfId="0" applyNumberFormat="1" applyFont="1" applyFill="1" applyBorder="1"/>
    <xf numFmtId="3" fontId="7" fillId="8" borderId="17" xfId="0" applyNumberFormat="1" applyFont="1" applyFill="1" applyBorder="1" applyAlignment="1"/>
    <xf numFmtId="4" fontId="5" fillId="7" borderId="17" xfId="0" applyNumberFormat="1" applyFont="1" applyFill="1" applyBorder="1" applyAlignment="1">
      <alignment horizontal="right"/>
    </xf>
    <xf numFmtId="164" fontId="7" fillId="8" borderId="17" xfId="0" applyNumberFormat="1" applyFont="1" applyFill="1" applyBorder="1" applyAlignment="1"/>
    <xf numFmtId="4" fontId="5" fillId="7" borderId="17" xfId="0" applyNumberFormat="1" applyFont="1" applyFill="1" applyBorder="1"/>
    <xf numFmtId="165" fontId="7" fillId="8" borderId="39" xfId="0" applyNumberFormat="1" applyFont="1" applyFill="1" applyBorder="1" applyAlignment="1"/>
    <xf numFmtId="165" fontId="7" fillId="8" borderId="17" xfId="0" applyNumberFormat="1" applyFont="1" applyFill="1" applyBorder="1" applyAlignment="1"/>
    <xf numFmtId="165" fontId="5" fillId="8" borderId="17" xfId="0" applyNumberFormat="1" applyFont="1" applyFill="1" applyBorder="1"/>
    <xf numFmtId="165" fontId="5" fillId="8" borderId="39" xfId="0" applyNumberFormat="1" applyFont="1" applyFill="1" applyBorder="1" applyAlignment="1"/>
    <xf numFmtId="165" fontId="5" fillId="8" borderId="17" xfId="0" applyNumberFormat="1" applyFont="1" applyFill="1" applyBorder="1" applyAlignment="1"/>
    <xf numFmtId="2" fontId="20" fillId="8" borderId="41" xfId="0" applyNumberFormat="1" applyFont="1" applyFill="1" applyBorder="1"/>
    <xf numFmtId="2" fontId="20" fillId="8" borderId="35" xfId="0" applyNumberFormat="1" applyFont="1" applyFill="1" applyBorder="1"/>
    <xf numFmtId="4" fontId="15" fillId="8" borderId="38" xfId="0" applyNumberFormat="1" applyFont="1" applyFill="1" applyBorder="1" applyAlignment="1">
      <alignment horizontal="right"/>
    </xf>
    <xf numFmtId="4" fontId="15" fillId="7" borderId="38" xfId="0" applyNumberFormat="1" applyFont="1" applyFill="1" applyBorder="1" applyAlignment="1">
      <alignment horizontal="right"/>
    </xf>
    <xf numFmtId="4" fontId="15" fillId="7" borderId="41" xfId="0" applyNumberFormat="1" applyFont="1" applyFill="1" applyBorder="1" applyAlignment="1">
      <alignment horizontal="right"/>
    </xf>
    <xf numFmtId="4" fontId="15" fillId="7" borderId="35" xfId="0" applyNumberFormat="1" applyFont="1" applyFill="1" applyBorder="1" applyAlignment="1">
      <alignment horizontal="right"/>
    </xf>
    <xf numFmtId="4" fontId="20" fillId="8" borderId="38" xfId="0" applyNumberFormat="1" applyFont="1" applyFill="1" applyBorder="1"/>
    <xf numFmtId="10" fontId="5" fillId="7" borderId="31" xfId="0" applyNumberFormat="1" applyFont="1" applyFill="1" applyBorder="1"/>
    <xf numFmtId="0" fontId="5" fillId="0" borderId="24" xfId="0" applyFont="1" applyBorder="1"/>
    <xf numFmtId="0" fontId="5" fillId="0" borderId="26" xfId="0" applyFont="1" applyBorder="1"/>
    <xf numFmtId="0" fontId="5" fillId="0" borderId="25" xfId="0" applyFont="1" applyBorder="1"/>
    <xf numFmtId="0" fontId="5" fillId="0" borderId="18" xfId="0" applyFont="1" applyBorder="1"/>
    <xf numFmtId="0" fontId="5" fillId="0" borderId="23" xfId="0" applyFont="1" applyBorder="1"/>
    <xf numFmtId="0" fontId="14" fillId="0" borderId="8" xfId="0" applyFont="1" applyBorder="1"/>
    <xf numFmtId="0" fontId="14" fillId="0" borderId="47" xfId="0" applyFont="1" applyBorder="1"/>
    <xf numFmtId="0" fontId="14" fillId="0" borderId="48" xfId="0" applyFont="1" applyBorder="1"/>
    <xf numFmtId="10" fontId="23" fillId="10" borderId="32" xfId="0" applyNumberFormat="1" applyFont="1" applyFill="1" applyBorder="1" applyAlignment="1">
      <alignment horizontal="center" vertical="center"/>
    </xf>
    <xf numFmtId="4" fontId="5" fillId="11" borderId="17" xfId="0" applyNumberFormat="1" applyFont="1" applyFill="1" applyBorder="1" applyAlignment="1" applyProtection="1">
      <alignment horizontal="right" wrapText="1"/>
      <protection hidden="1"/>
    </xf>
    <xf numFmtId="4" fontId="5" fillId="11" borderId="17" xfId="0" applyNumberFormat="1" applyFont="1" applyFill="1" applyBorder="1" applyAlignment="1" applyProtection="1">
      <alignment horizontal="right"/>
      <protection hidden="1"/>
    </xf>
    <xf numFmtId="4" fontId="5" fillId="11" borderId="19" xfId="0" applyNumberFormat="1" applyFont="1" applyFill="1" applyBorder="1" applyAlignment="1" applyProtection="1">
      <alignment horizontal="right"/>
      <protection hidden="1"/>
    </xf>
    <xf numFmtId="4" fontId="5" fillId="11" borderId="17" xfId="0" applyNumberFormat="1" applyFont="1" applyFill="1" applyBorder="1"/>
    <xf numFmtId="0" fontId="23" fillId="5" borderId="1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4" fontId="26" fillId="5" borderId="11" xfId="0" applyNumberFormat="1" applyFont="1" applyFill="1" applyBorder="1" applyAlignment="1">
      <alignment horizontal="center"/>
    </xf>
    <xf numFmtId="4" fontId="26" fillId="5" borderId="10" xfId="0" applyNumberFormat="1" applyFont="1" applyFill="1" applyBorder="1" applyAlignment="1">
      <alignment horizontal="center"/>
    </xf>
    <xf numFmtId="0" fontId="26" fillId="5" borderId="11" xfId="0" applyFont="1" applyFill="1" applyBorder="1" applyAlignment="1">
      <alignment horizontal="center"/>
    </xf>
    <xf numFmtId="0" fontId="26" fillId="5" borderId="10" xfId="0" applyFont="1" applyFill="1" applyBorder="1" applyAlignment="1">
      <alignment horizontal="center"/>
    </xf>
    <xf numFmtId="0" fontId="24" fillId="4" borderId="11" xfId="0" quotePrefix="1" applyFont="1" applyFill="1" applyBorder="1" applyAlignment="1">
      <alignment horizontal="left" vertical="center" wrapText="1"/>
    </xf>
    <xf numFmtId="0" fontId="24" fillId="4" borderId="21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C6D"/>
      <color rgb="FFF09E9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21"/>
  <sheetViews>
    <sheetView workbookViewId="0">
      <selection activeCell="B4" sqref="B4"/>
    </sheetView>
  </sheetViews>
  <sheetFormatPr defaultColWidth="12.625" defaultRowHeight="15" customHeight="1" x14ac:dyDescent="0.2"/>
  <cols>
    <col min="1" max="1" width="5.25" customWidth="1"/>
    <col min="2" max="2" width="23.75" customWidth="1"/>
    <col min="3" max="3" width="3.125" customWidth="1"/>
    <col min="4" max="4" width="1.875" customWidth="1"/>
    <col min="5" max="5" width="2.625" customWidth="1"/>
    <col min="6" max="6" width="1.75" customWidth="1"/>
    <col min="7" max="7" width="7.75" customWidth="1"/>
    <col min="8" max="8" width="1.875" customWidth="1"/>
    <col min="9" max="9" width="8" customWidth="1"/>
    <col min="10" max="10" width="7.125" customWidth="1"/>
    <col min="11" max="11" width="7.625" customWidth="1"/>
    <col min="12" max="12" width="7.125" customWidth="1"/>
    <col min="13" max="13" width="8" customWidth="1"/>
    <col min="14" max="14" width="7.125" customWidth="1"/>
    <col min="15" max="15" width="7.625" customWidth="1"/>
    <col min="16" max="16" width="7.125" customWidth="1"/>
    <col min="17" max="17" width="9.375" customWidth="1"/>
    <col min="18" max="18" width="7.625" customWidth="1"/>
    <col min="19" max="19" width="2.625" customWidth="1"/>
    <col min="20" max="20" width="6.625" customWidth="1"/>
    <col min="21" max="21" width="2.625" customWidth="1"/>
    <col min="22" max="22" width="5.25" customWidth="1"/>
    <col min="23" max="23" width="7.625" customWidth="1"/>
    <col min="24" max="24" width="2.625" customWidth="1"/>
    <col min="25" max="25" width="8" customWidth="1"/>
    <col min="26" max="27" width="7.625" customWidth="1"/>
  </cols>
  <sheetData>
    <row r="1" spans="1:25" x14ac:dyDescent="0.25">
      <c r="B1" s="1" t="s">
        <v>0</v>
      </c>
      <c r="C1" s="1"/>
      <c r="D1" s="1"/>
      <c r="E1" s="1"/>
      <c r="F1" s="1"/>
      <c r="G1" s="2"/>
      <c r="H1" s="3"/>
      <c r="I1" s="4" t="s">
        <v>1</v>
      </c>
      <c r="J1" s="4"/>
      <c r="K1" s="5" t="s">
        <v>2</v>
      </c>
      <c r="L1" s="4"/>
      <c r="M1" s="4" t="s">
        <v>3</v>
      </c>
      <c r="N1" s="4"/>
      <c r="O1" s="5" t="s">
        <v>4</v>
      </c>
      <c r="P1" s="4"/>
      <c r="Q1" s="4" t="s">
        <v>5</v>
      </c>
      <c r="R1" s="4"/>
      <c r="S1" s="6"/>
      <c r="T1" s="7" t="s">
        <v>6</v>
      </c>
      <c r="U1" s="6"/>
      <c r="V1" s="1" t="s">
        <v>7</v>
      </c>
      <c r="W1" s="8"/>
      <c r="X1" s="9"/>
      <c r="Y1" s="9"/>
    </row>
    <row r="2" spans="1:25" ht="15.75" x14ac:dyDescent="0.25">
      <c r="A2" s="10" t="s">
        <v>8</v>
      </c>
      <c r="B2" s="11" t="s">
        <v>9</v>
      </c>
      <c r="C2" s="12" t="s">
        <v>10</v>
      </c>
      <c r="D2" s="13"/>
      <c r="E2" s="14" t="s">
        <v>11</v>
      </c>
      <c r="F2" s="15"/>
      <c r="G2" s="16" t="s">
        <v>12</v>
      </c>
      <c r="H2" s="17"/>
      <c r="I2" s="18" t="s">
        <v>13</v>
      </c>
      <c r="J2" s="18" t="s">
        <v>14</v>
      </c>
      <c r="K2" s="18" t="s">
        <v>13</v>
      </c>
      <c r="L2" s="18" t="s">
        <v>14</v>
      </c>
      <c r="M2" s="18" t="s">
        <v>13</v>
      </c>
      <c r="N2" s="18" t="s">
        <v>14</v>
      </c>
      <c r="O2" s="18" t="s">
        <v>13</v>
      </c>
      <c r="P2" s="18" t="s">
        <v>14</v>
      </c>
      <c r="Q2" s="18" t="s">
        <v>13</v>
      </c>
      <c r="R2" s="18" t="s">
        <v>14</v>
      </c>
      <c r="S2" s="19"/>
      <c r="T2" s="19"/>
      <c r="U2" s="19"/>
      <c r="V2" s="20" t="s">
        <v>15</v>
      </c>
      <c r="W2" s="20" t="s">
        <v>14</v>
      </c>
      <c r="X2" s="9"/>
      <c r="Y2" s="9"/>
    </row>
    <row r="3" spans="1:25" x14ac:dyDescent="0.25">
      <c r="A3" s="21" t="s">
        <v>16</v>
      </c>
      <c r="B3" s="22" t="s">
        <v>17</v>
      </c>
      <c r="C3" s="23">
        <v>19</v>
      </c>
      <c r="D3" s="24"/>
      <c r="E3" s="23">
        <v>10</v>
      </c>
      <c r="F3" s="25"/>
      <c r="G3" s="26">
        <v>5.1999999999999998E-2</v>
      </c>
      <c r="H3" s="27"/>
      <c r="I3" s="28">
        <v>1308</v>
      </c>
      <c r="J3" s="29">
        <f t="shared" ref="J3:J12" si="0">+I3*G3</f>
        <v>68.015999999999991</v>
      </c>
      <c r="K3" s="28">
        <v>0</v>
      </c>
      <c r="L3" s="29">
        <f t="shared" ref="L3:L12" si="1">+K3*G3</f>
        <v>0</v>
      </c>
      <c r="M3" s="28">
        <v>1570</v>
      </c>
      <c r="N3" s="29">
        <f t="shared" ref="N3:N12" si="2">+M3*G3</f>
        <v>81.64</v>
      </c>
      <c r="O3" s="28">
        <v>0</v>
      </c>
      <c r="P3" s="29">
        <f>+O3*G3</f>
        <v>0</v>
      </c>
      <c r="Q3" s="29">
        <f t="shared" ref="Q3:Q12" si="3">I3+K3+M3+O3</f>
        <v>2878</v>
      </c>
      <c r="R3" s="29">
        <f t="shared" ref="R3:R12" si="4">+Q3*G3</f>
        <v>149.65600000000001</v>
      </c>
      <c r="S3" s="30"/>
      <c r="T3" s="31">
        <f>SUM(Q3)/Q34</f>
        <v>0.17591687041564791</v>
      </c>
      <c r="U3" s="30"/>
      <c r="V3" s="32">
        <v>6.4000000000000001E-2</v>
      </c>
      <c r="W3" s="33">
        <f t="shared" ref="W3:W5" si="5">+V3*Q3</f>
        <v>184.19200000000001</v>
      </c>
      <c r="X3" s="34"/>
      <c r="Y3" s="9"/>
    </row>
    <row r="4" spans="1:25" x14ac:dyDescent="0.25">
      <c r="A4" s="21" t="s">
        <v>18</v>
      </c>
      <c r="B4" s="35" t="s">
        <v>19</v>
      </c>
      <c r="C4" s="36"/>
      <c r="D4" s="36"/>
      <c r="E4" s="37">
        <v>10</v>
      </c>
      <c r="F4" s="38"/>
      <c r="G4" s="39">
        <v>7.1999999999999995E-2</v>
      </c>
      <c r="H4" s="40"/>
      <c r="I4" s="41">
        <v>77</v>
      </c>
      <c r="J4" s="42">
        <f t="shared" si="0"/>
        <v>5.5439999999999996</v>
      </c>
      <c r="K4" s="41">
        <v>0</v>
      </c>
      <c r="L4" s="42">
        <f t="shared" si="1"/>
        <v>0</v>
      </c>
      <c r="M4" s="41">
        <v>200</v>
      </c>
      <c r="N4" s="42">
        <f t="shared" si="2"/>
        <v>14.399999999999999</v>
      </c>
      <c r="O4" s="41">
        <v>0</v>
      </c>
      <c r="P4" s="42">
        <v>0</v>
      </c>
      <c r="Q4" s="42">
        <f t="shared" si="3"/>
        <v>277</v>
      </c>
      <c r="R4" s="42">
        <f t="shared" si="4"/>
        <v>19.943999999999999</v>
      </c>
      <c r="S4" s="43"/>
      <c r="T4" s="44">
        <f>SUM(Q4)/Q34</f>
        <v>1.6931540342298289E-2</v>
      </c>
      <c r="U4" s="43"/>
      <c r="V4" s="45">
        <v>0.113</v>
      </c>
      <c r="W4" s="46">
        <f t="shared" si="5"/>
        <v>31.301000000000002</v>
      </c>
      <c r="X4" s="34"/>
      <c r="Y4" s="9"/>
    </row>
    <row r="5" spans="1:25" x14ac:dyDescent="0.25">
      <c r="B5" s="47" t="s">
        <v>20</v>
      </c>
      <c r="C5" s="48">
        <v>19</v>
      </c>
      <c r="D5" s="49"/>
      <c r="E5" s="49"/>
      <c r="F5" s="50"/>
      <c r="G5" s="39">
        <v>0.109</v>
      </c>
      <c r="H5" s="51"/>
      <c r="I5" s="39">
        <v>180</v>
      </c>
      <c r="J5" s="52">
        <f t="shared" si="0"/>
        <v>19.62</v>
      </c>
      <c r="K5" s="39">
        <v>270</v>
      </c>
      <c r="L5" s="52">
        <f t="shared" si="1"/>
        <v>29.43</v>
      </c>
      <c r="M5" s="39">
        <v>180</v>
      </c>
      <c r="N5" s="52">
        <f t="shared" si="2"/>
        <v>19.62</v>
      </c>
      <c r="O5" s="39">
        <v>90</v>
      </c>
      <c r="P5" s="52">
        <f t="shared" ref="P5:P12" si="6">+O6*G5</f>
        <v>0</v>
      </c>
      <c r="Q5" s="52">
        <f t="shared" si="3"/>
        <v>720</v>
      </c>
      <c r="R5" s="52">
        <f t="shared" si="4"/>
        <v>78.48</v>
      </c>
      <c r="S5" s="30"/>
      <c r="T5" s="31">
        <f>SUM(Q5)/Q34</f>
        <v>4.4009779951100246E-2</v>
      </c>
      <c r="U5" s="30"/>
      <c r="V5" s="32">
        <v>6.4000000000000001E-2</v>
      </c>
      <c r="W5" s="33">
        <f t="shared" si="5"/>
        <v>46.08</v>
      </c>
      <c r="X5" s="34"/>
      <c r="Y5" s="9"/>
    </row>
    <row r="6" spans="1:25" x14ac:dyDescent="0.25">
      <c r="B6" s="47" t="s">
        <v>21</v>
      </c>
      <c r="C6" s="49"/>
      <c r="D6" s="49"/>
      <c r="E6" s="49"/>
      <c r="F6" s="50"/>
      <c r="G6" s="39">
        <v>0</v>
      </c>
      <c r="H6" s="51"/>
      <c r="I6" s="39">
        <v>75</v>
      </c>
      <c r="J6" s="52">
        <f t="shared" si="0"/>
        <v>0</v>
      </c>
      <c r="K6" s="39">
        <v>0</v>
      </c>
      <c r="L6" s="52">
        <f t="shared" si="1"/>
        <v>0</v>
      </c>
      <c r="M6" s="39">
        <v>0</v>
      </c>
      <c r="N6" s="52">
        <f t="shared" si="2"/>
        <v>0</v>
      </c>
      <c r="O6" s="39">
        <v>0</v>
      </c>
      <c r="P6" s="52">
        <f t="shared" si="6"/>
        <v>0</v>
      </c>
      <c r="Q6" s="52">
        <f t="shared" si="3"/>
        <v>75</v>
      </c>
      <c r="R6" s="52">
        <f t="shared" si="4"/>
        <v>0</v>
      </c>
      <c r="S6" s="30"/>
      <c r="T6" s="31">
        <f>SUM(Q6)/Q34</f>
        <v>4.5843520782396091E-3</v>
      </c>
      <c r="U6" s="30"/>
      <c r="V6" s="45">
        <v>0.09</v>
      </c>
      <c r="W6" s="33">
        <f>+V6*Z30</f>
        <v>0</v>
      </c>
      <c r="X6" s="34"/>
      <c r="Y6" s="9"/>
    </row>
    <row r="7" spans="1:25" x14ac:dyDescent="0.25">
      <c r="B7" s="47" t="s">
        <v>22</v>
      </c>
      <c r="C7" s="48">
        <v>13</v>
      </c>
      <c r="D7" s="49"/>
      <c r="E7" s="48">
        <v>5</v>
      </c>
      <c r="F7" s="50"/>
      <c r="G7" s="39">
        <v>5.2999999999999999E-2</v>
      </c>
      <c r="H7" s="51"/>
      <c r="I7" s="39">
        <v>0</v>
      </c>
      <c r="J7" s="52">
        <f t="shared" si="0"/>
        <v>0</v>
      </c>
      <c r="K7" s="39">
        <v>4590</v>
      </c>
      <c r="L7" s="52">
        <f t="shared" si="1"/>
        <v>243.26999999999998</v>
      </c>
      <c r="M7" s="39">
        <v>0</v>
      </c>
      <c r="N7" s="52">
        <f t="shared" si="2"/>
        <v>0</v>
      </c>
      <c r="O7" s="39">
        <v>3690</v>
      </c>
      <c r="P7" s="52">
        <f t="shared" si="6"/>
        <v>18.02</v>
      </c>
      <c r="Q7" s="52">
        <f t="shared" si="3"/>
        <v>8280</v>
      </c>
      <c r="R7" s="52">
        <f t="shared" si="4"/>
        <v>438.84</v>
      </c>
      <c r="S7" s="30"/>
      <c r="T7" s="31">
        <f>SUM(Q7)/Q34</f>
        <v>0.50611246943765276</v>
      </c>
      <c r="U7" s="30"/>
      <c r="V7" s="45">
        <v>0.09</v>
      </c>
      <c r="W7" s="33">
        <f t="shared" ref="W7:W12" si="7">+V7*Q7</f>
        <v>745.19999999999993</v>
      </c>
      <c r="X7" s="34"/>
      <c r="Y7" s="9"/>
    </row>
    <row r="8" spans="1:25" x14ac:dyDescent="0.25">
      <c r="B8" s="47" t="s">
        <v>23</v>
      </c>
      <c r="C8" s="48">
        <v>0</v>
      </c>
      <c r="D8" s="49"/>
      <c r="E8" s="48">
        <v>5</v>
      </c>
      <c r="F8" s="50"/>
      <c r="G8" s="39">
        <v>0.113</v>
      </c>
      <c r="H8" s="51"/>
      <c r="I8" s="39">
        <v>0</v>
      </c>
      <c r="J8" s="52">
        <f t="shared" si="0"/>
        <v>0</v>
      </c>
      <c r="K8" s="39">
        <v>514</v>
      </c>
      <c r="L8" s="52">
        <f t="shared" si="1"/>
        <v>58.082000000000001</v>
      </c>
      <c r="M8" s="39">
        <v>0</v>
      </c>
      <c r="N8" s="52">
        <f t="shared" si="2"/>
        <v>0</v>
      </c>
      <c r="O8" s="39">
        <v>340</v>
      </c>
      <c r="P8" s="52">
        <f t="shared" si="6"/>
        <v>133.34</v>
      </c>
      <c r="Q8" s="52">
        <f t="shared" si="3"/>
        <v>854</v>
      </c>
      <c r="R8" s="52">
        <f t="shared" si="4"/>
        <v>96.50200000000001</v>
      </c>
      <c r="S8" s="30"/>
      <c r="T8" s="31">
        <f>SUM(Q8)/Q34</f>
        <v>5.2200488997555014E-2</v>
      </c>
      <c r="U8" s="30"/>
      <c r="V8" s="45">
        <v>0.09</v>
      </c>
      <c r="W8" s="33">
        <f t="shared" si="7"/>
        <v>76.86</v>
      </c>
      <c r="X8" s="34"/>
      <c r="Y8" s="9"/>
    </row>
    <row r="9" spans="1:25" x14ac:dyDescent="0.25">
      <c r="B9" s="53" t="s">
        <v>24</v>
      </c>
      <c r="C9" s="54"/>
      <c r="D9" s="54"/>
      <c r="E9" s="55">
        <v>5</v>
      </c>
      <c r="F9" s="56"/>
      <c r="G9" s="39">
        <v>0.113</v>
      </c>
      <c r="H9" s="51"/>
      <c r="I9" s="39">
        <v>0</v>
      </c>
      <c r="J9" s="52">
        <f t="shared" si="0"/>
        <v>0</v>
      </c>
      <c r="K9" s="39">
        <v>0</v>
      </c>
      <c r="L9" s="52">
        <f t="shared" si="1"/>
        <v>0</v>
      </c>
      <c r="M9" s="39">
        <v>0</v>
      </c>
      <c r="N9" s="52">
        <f t="shared" si="2"/>
        <v>0</v>
      </c>
      <c r="O9" s="39">
        <v>1180</v>
      </c>
      <c r="P9" s="52">
        <f t="shared" si="6"/>
        <v>0</v>
      </c>
      <c r="Q9" s="52">
        <f t="shared" si="3"/>
        <v>1180</v>
      </c>
      <c r="R9" s="52">
        <f t="shared" si="4"/>
        <v>133.34</v>
      </c>
      <c r="S9" s="30"/>
      <c r="T9" s="31">
        <f>SUM(Q9)/Q34</f>
        <v>7.2127139364303178E-2</v>
      </c>
      <c r="U9" s="30"/>
      <c r="V9" s="45">
        <v>0.09</v>
      </c>
      <c r="W9" s="33">
        <f t="shared" si="7"/>
        <v>106.2</v>
      </c>
      <c r="X9" s="34"/>
      <c r="Y9" s="9"/>
    </row>
    <row r="10" spans="1:25" x14ac:dyDescent="0.25">
      <c r="B10" s="53" t="s">
        <v>25</v>
      </c>
      <c r="C10" s="55">
        <v>19</v>
      </c>
      <c r="D10" s="54"/>
      <c r="E10" s="54"/>
      <c r="F10" s="56"/>
      <c r="G10" s="39">
        <v>0.109</v>
      </c>
      <c r="H10" s="51"/>
      <c r="I10" s="39">
        <v>150</v>
      </c>
      <c r="J10" s="52">
        <f t="shared" si="0"/>
        <v>16.350000000000001</v>
      </c>
      <c r="K10" s="39">
        <v>0</v>
      </c>
      <c r="L10" s="52">
        <f t="shared" si="1"/>
        <v>0</v>
      </c>
      <c r="M10" s="39">
        <v>0</v>
      </c>
      <c r="N10" s="52">
        <f t="shared" si="2"/>
        <v>0</v>
      </c>
      <c r="O10" s="39">
        <v>0</v>
      </c>
      <c r="P10" s="52">
        <f t="shared" si="6"/>
        <v>0</v>
      </c>
      <c r="Q10" s="52">
        <f t="shared" si="3"/>
        <v>150</v>
      </c>
      <c r="R10" s="52">
        <f t="shared" si="4"/>
        <v>16.350000000000001</v>
      </c>
      <c r="S10" s="30"/>
      <c r="T10" s="31">
        <f>SUM(Q10)/Q34</f>
        <v>9.1687041564792182E-3</v>
      </c>
      <c r="U10" s="30"/>
      <c r="V10" s="32">
        <v>6.4000000000000001E-2</v>
      </c>
      <c r="W10" s="33">
        <f t="shared" si="7"/>
        <v>9.6</v>
      </c>
      <c r="X10" s="34"/>
      <c r="Y10" s="9"/>
    </row>
    <row r="11" spans="1:25" x14ac:dyDescent="0.25">
      <c r="B11" s="53" t="s">
        <v>26</v>
      </c>
      <c r="C11" s="55">
        <v>13</v>
      </c>
      <c r="D11" s="54"/>
      <c r="E11" s="54"/>
      <c r="F11" s="56"/>
      <c r="G11" s="39">
        <v>7.0999999999999994E-2</v>
      </c>
      <c r="H11" s="51"/>
      <c r="I11" s="39">
        <v>160</v>
      </c>
      <c r="J11" s="52">
        <f t="shared" si="0"/>
        <v>11.36</v>
      </c>
      <c r="K11" s="39">
        <v>0</v>
      </c>
      <c r="L11" s="52">
        <f t="shared" si="1"/>
        <v>0</v>
      </c>
      <c r="M11" s="39">
        <v>0</v>
      </c>
      <c r="N11" s="52">
        <f t="shared" si="2"/>
        <v>0</v>
      </c>
      <c r="O11" s="39">
        <v>0</v>
      </c>
      <c r="P11" s="52">
        <f t="shared" si="6"/>
        <v>0</v>
      </c>
      <c r="Q11" s="52">
        <f t="shared" si="3"/>
        <v>160</v>
      </c>
      <c r="R11" s="52">
        <f t="shared" si="4"/>
        <v>11.36</v>
      </c>
      <c r="S11" s="30"/>
      <c r="T11" s="31">
        <f>SUM(Q11)/Q34</f>
        <v>9.7799511002444987E-3</v>
      </c>
      <c r="U11" s="30"/>
      <c r="V11" s="45">
        <v>0.09</v>
      </c>
      <c r="W11" s="33">
        <f t="shared" si="7"/>
        <v>14.399999999999999</v>
      </c>
      <c r="X11" s="34"/>
      <c r="Y11" s="9"/>
    </row>
    <row r="12" spans="1:25" x14ac:dyDescent="0.25">
      <c r="B12" s="53" t="s">
        <v>27</v>
      </c>
      <c r="C12" s="54"/>
      <c r="D12" s="54"/>
      <c r="E12" s="54"/>
      <c r="F12" s="56"/>
      <c r="G12" s="39">
        <v>0.05</v>
      </c>
      <c r="H12" s="51"/>
      <c r="I12" s="39">
        <v>0</v>
      </c>
      <c r="J12" s="52">
        <f t="shared" si="0"/>
        <v>0</v>
      </c>
      <c r="K12" s="39">
        <v>0</v>
      </c>
      <c r="L12" s="52">
        <f t="shared" si="1"/>
        <v>0</v>
      </c>
      <c r="M12" s="39">
        <v>0</v>
      </c>
      <c r="N12" s="52">
        <f t="shared" si="2"/>
        <v>0</v>
      </c>
      <c r="O12" s="39">
        <v>0</v>
      </c>
      <c r="P12" s="52">
        <f t="shared" si="6"/>
        <v>0</v>
      </c>
      <c r="Q12" s="52">
        <f t="shared" si="3"/>
        <v>0</v>
      </c>
      <c r="R12" s="52">
        <f t="shared" si="4"/>
        <v>0</v>
      </c>
      <c r="S12" s="30"/>
      <c r="T12" s="31">
        <f>SUM(Q12)/Q34</f>
        <v>0</v>
      </c>
      <c r="U12" s="30"/>
      <c r="V12" s="32">
        <v>6.4000000000000001E-2</v>
      </c>
      <c r="W12" s="33">
        <f t="shared" si="7"/>
        <v>0</v>
      </c>
      <c r="X12" s="34"/>
      <c r="Y12" s="9"/>
    </row>
    <row r="13" spans="1:25" x14ac:dyDescent="0.25">
      <c r="B13" s="53"/>
      <c r="C13" s="54"/>
      <c r="D13" s="54"/>
      <c r="E13" s="54"/>
      <c r="F13" s="57"/>
      <c r="G13" s="58"/>
      <c r="H13" s="59"/>
      <c r="I13" s="60"/>
      <c r="J13" s="61"/>
      <c r="K13" s="60"/>
      <c r="L13" s="61"/>
      <c r="M13" s="62"/>
      <c r="N13" s="61"/>
      <c r="O13" s="62"/>
      <c r="P13" s="61"/>
      <c r="Q13" s="61"/>
      <c r="R13" s="61"/>
      <c r="S13" s="30"/>
      <c r="T13" s="31"/>
      <c r="U13" s="30"/>
      <c r="V13" s="32"/>
      <c r="W13" s="33"/>
      <c r="X13" s="34"/>
      <c r="Y13" s="9"/>
    </row>
    <row r="14" spans="1:25" x14ac:dyDescent="0.25">
      <c r="B14" s="63"/>
      <c r="C14" s="64"/>
      <c r="D14" s="64"/>
      <c r="E14" s="64"/>
      <c r="F14" s="64"/>
      <c r="G14" s="65"/>
      <c r="H14" s="66"/>
      <c r="I14" s="65"/>
      <c r="J14" s="67"/>
      <c r="K14" s="65"/>
      <c r="L14" s="67"/>
      <c r="M14" s="68"/>
      <c r="N14" s="67"/>
      <c r="O14" s="68"/>
      <c r="P14" s="67"/>
      <c r="Q14" s="67"/>
      <c r="R14" s="67"/>
      <c r="S14" s="30"/>
      <c r="T14" s="31"/>
      <c r="U14" s="30"/>
      <c r="V14" s="32"/>
      <c r="W14" s="33"/>
      <c r="X14" s="34"/>
      <c r="Y14" s="9"/>
    </row>
    <row r="15" spans="1:25" x14ac:dyDescent="0.25">
      <c r="B15" s="69" t="s">
        <v>28</v>
      </c>
      <c r="C15" s="69"/>
      <c r="D15" s="69"/>
      <c r="E15" s="69"/>
      <c r="F15" s="69"/>
      <c r="G15" s="70"/>
      <c r="H15" s="70"/>
      <c r="I15" s="71">
        <f t="shared" ref="I15:R15" si="8">SUM(I3:I14)</f>
        <v>1950</v>
      </c>
      <c r="J15" s="71">
        <f t="shared" si="8"/>
        <v>120.89</v>
      </c>
      <c r="K15" s="71">
        <f t="shared" si="8"/>
        <v>5374</v>
      </c>
      <c r="L15" s="71">
        <f t="shared" si="8"/>
        <v>330.78199999999998</v>
      </c>
      <c r="M15" s="71">
        <f t="shared" si="8"/>
        <v>1950</v>
      </c>
      <c r="N15" s="71">
        <f t="shared" si="8"/>
        <v>115.66</v>
      </c>
      <c r="O15" s="71">
        <f t="shared" si="8"/>
        <v>5300</v>
      </c>
      <c r="P15" s="71">
        <f t="shared" si="8"/>
        <v>151.36000000000001</v>
      </c>
      <c r="Q15" s="71">
        <f t="shared" si="8"/>
        <v>14574</v>
      </c>
      <c r="R15" s="71">
        <f t="shared" si="8"/>
        <v>944.47200000000009</v>
      </c>
      <c r="S15" s="72"/>
      <c r="T15" s="31"/>
      <c r="U15" s="72"/>
      <c r="V15" s="71"/>
      <c r="W15" s="71">
        <f>SUM(W3:W14)</f>
        <v>1213.8329999999999</v>
      </c>
      <c r="X15" s="73"/>
      <c r="Y15" s="74"/>
    </row>
    <row r="16" spans="1:25" x14ac:dyDescent="0.25">
      <c r="B16" s="75" t="s">
        <v>29</v>
      </c>
      <c r="C16" s="75"/>
      <c r="D16" s="75"/>
      <c r="E16" s="75"/>
      <c r="F16" s="75"/>
      <c r="G16" s="70"/>
      <c r="H16" s="70"/>
      <c r="I16" s="76"/>
      <c r="J16" s="76">
        <f>J15/I15</f>
        <v>6.1994871794871793E-2</v>
      </c>
      <c r="K16" s="76"/>
      <c r="L16" s="76">
        <f>L15/K15</f>
        <v>6.155228879791589E-2</v>
      </c>
      <c r="M16" s="76"/>
      <c r="N16" s="76">
        <f>N15/M15</f>
        <v>5.931282051282051E-2</v>
      </c>
      <c r="O16" s="76"/>
      <c r="P16" s="76">
        <f>P15/O15</f>
        <v>2.855849056603774E-2</v>
      </c>
      <c r="Q16" s="77"/>
      <c r="R16" s="78">
        <f>R15/Q15</f>
        <v>6.4805269658295597E-2</v>
      </c>
      <c r="S16" s="79"/>
      <c r="T16" s="31"/>
      <c r="U16" s="79"/>
      <c r="V16" s="80"/>
      <c r="W16" s="81">
        <f>+W15/Q15</f>
        <v>8.3287566899958823E-2</v>
      </c>
      <c r="X16" s="73"/>
      <c r="Y16" s="82">
        <f>SUM(R16)/W16</f>
        <v>0.77809056105741081</v>
      </c>
    </row>
    <row r="17" spans="2:25" x14ac:dyDescent="0.25">
      <c r="B17" s="83"/>
      <c r="C17" s="83"/>
      <c r="D17" s="83"/>
      <c r="E17" s="83"/>
      <c r="F17" s="83"/>
      <c r="G17" s="74"/>
      <c r="H17" s="74"/>
      <c r="I17" s="84"/>
      <c r="J17" s="84"/>
      <c r="K17" s="84"/>
      <c r="L17" s="84"/>
      <c r="M17" s="84"/>
      <c r="N17" s="84"/>
      <c r="O17" s="84"/>
      <c r="P17" s="84"/>
      <c r="Q17" s="85"/>
      <c r="R17" s="79"/>
      <c r="S17" s="79"/>
      <c r="T17" s="31"/>
      <c r="U17" s="79"/>
      <c r="V17" s="73"/>
      <c r="W17" s="86"/>
      <c r="X17" s="73"/>
      <c r="Y17" s="82"/>
    </row>
    <row r="18" spans="2:25" x14ac:dyDescent="0.25">
      <c r="B18" s="87" t="s">
        <v>30</v>
      </c>
      <c r="C18" s="87"/>
      <c r="D18" s="87"/>
      <c r="E18" s="87"/>
      <c r="F18" s="87"/>
      <c r="G18" s="3"/>
      <c r="H18" s="3"/>
      <c r="I18" s="4" t="s">
        <v>1</v>
      </c>
      <c r="J18" s="4"/>
      <c r="K18" s="5" t="s">
        <v>2</v>
      </c>
      <c r="L18" s="4"/>
      <c r="M18" s="4" t="s">
        <v>3</v>
      </c>
      <c r="N18" s="4"/>
      <c r="O18" s="5" t="s">
        <v>4</v>
      </c>
      <c r="P18" s="4"/>
      <c r="Q18" s="4" t="s">
        <v>5</v>
      </c>
      <c r="R18" s="4"/>
      <c r="S18" s="72"/>
      <c r="T18" s="31"/>
      <c r="U18" s="72"/>
      <c r="V18" s="80"/>
      <c r="W18" s="80"/>
      <c r="X18" s="73"/>
      <c r="Y18" s="82"/>
    </row>
    <row r="19" spans="2:25" ht="15.75" x14ac:dyDescent="0.25">
      <c r="B19" s="88"/>
      <c r="C19" s="88"/>
      <c r="D19" s="88"/>
      <c r="E19" s="88"/>
      <c r="F19" s="88"/>
      <c r="G19" s="16" t="s">
        <v>12</v>
      </c>
      <c r="H19" s="17"/>
      <c r="I19" s="18" t="s">
        <v>13</v>
      </c>
      <c r="J19" s="18" t="s">
        <v>14</v>
      </c>
      <c r="K19" s="18" t="s">
        <v>13</v>
      </c>
      <c r="L19" s="18" t="s">
        <v>14</v>
      </c>
      <c r="M19" s="18" t="s">
        <v>13</v>
      </c>
      <c r="N19" s="18" t="s">
        <v>14</v>
      </c>
      <c r="O19" s="18" t="s">
        <v>13</v>
      </c>
      <c r="P19" s="18" t="s">
        <v>14</v>
      </c>
      <c r="Q19" s="18" t="s">
        <v>13</v>
      </c>
      <c r="R19" s="18" t="s">
        <v>14</v>
      </c>
      <c r="S19" s="30"/>
      <c r="T19" s="31"/>
      <c r="U19" s="30"/>
      <c r="V19" s="89"/>
      <c r="W19" s="33"/>
      <c r="X19" s="90"/>
      <c r="Y19" s="82"/>
    </row>
    <row r="20" spans="2:25" x14ac:dyDescent="0.25">
      <c r="B20" s="91" t="s">
        <v>31</v>
      </c>
      <c r="C20" s="91"/>
      <c r="D20" s="91"/>
      <c r="E20" s="91"/>
      <c r="F20" s="91"/>
      <c r="G20" s="92">
        <v>0.38</v>
      </c>
      <c r="H20" s="92"/>
      <c r="I20" s="93">
        <v>0</v>
      </c>
      <c r="J20" s="29">
        <f t="shared" ref="J20:J27" si="9">+I20*G20</f>
        <v>0</v>
      </c>
      <c r="K20" s="93">
        <v>0</v>
      </c>
      <c r="L20" s="29">
        <f t="shared" ref="L20:L27" si="10">+K20*G20</f>
        <v>0</v>
      </c>
      <c r="M20" s="93">
        <v>340</v>
      </c>
      <c r="N20" s="29">
        <f t="shared" ref="N20:N27" si="11">+M20*G20</f>
        <v>129.19999999999999</v>
      </c>
      <c r="O20" s="93">
        <v>0</v>
      </c>
      <c r="P20" s="29">
        <f t="shared" ref="P20:P27" si="12">+O20*G20</f>
        <v>0</v>
      </c>
      <c r="Q20" s="29">
        <f t="shared" ref="Q20:Q27" si="13">I20+K20+M20+O20</f>
        <v>340</v>
      </c>
      <c r="R20" s="29">
        <f t="shared" ref="R20:R27" si="14">+Q20*G20</f>
        <v>129.19999999999999</v>
      </c>
      <c r="S20" s="30"/>
      <c r="T20" s="31">
        <f>SUM(Q20)/Q34</f>
        <v>2.0782396088019559E-2</v>
      </c>
      <c r="U20" s="30"/>
      <c r="V20" s="94">
        <v>0.38</v>
      </c>
      <c r="W20" s="33">
        <f t="shared" ref="W20:W27" si="15">+V20*Q20</f>
        <v>129.19999999999999</v>
      </c>
      <c r="X20" s="90"/>
      <c r="Y20" s="82"/>
    </row>
    <row r="21" spans="2:25" x14ac:dyDescent="0.25">
      <c r="B21" s="8" t="s">
        <v>32</v>
      </c>
      <c r="C21" s="8"/>
      <c r="D21" s="8"/>
      <c r="E21" s="8"/>
      <c r="F21" s="8"/>
      <c r="G21" s="95">
        <v>0.45</v>
      </c>
      <c r="H21" s="95"/>
      <c r="I21" s="96">
        <v>192</v>
      </c>
      <c r="J21" s="52">
        <f t="shared" si="9"/>
        <v>86.4</v>
      </c>
      <c r="K21" s="96">
        <v>0</v>
      </c>
      <c r="L21" s="52">
        <f t="shared" si="10"/>
        <v>0</v>
      </c>
      <c r="M21" s="96">
        <v>340</v>
      </c>
      <c r="N21" s="52">
        <f t="shared" si="11"/>
        <v>153</v>
      </c>
      <c r="O21" s="96">
        <v>0</v>
      </c>
      <c r="P21" s="52">
        <f t="shared" si="12"/>
        <v>0</v>
      </c>
      <c r="Q21" s="52">
        <f t="shared" si="13"/>
        <v>532</v>
      </c>
      <c r="R21" s="52">
        <f t="shared" si="14"/>
        <v>239.4</v>
      </c>
      <c r="S21" s="30"/>
      <c r="T21" s="31">
        <f>SUM(Q21)/Q34</f>
        <v>3.2518337408312961E-2</v>
      </c>
      <c r="U21" s="30"/>
      <c r="V21" s="94">
        <v>0.45</v>
      </c>
      <c r="W21" s="33">
        <f t="shared" si="15"/>
        <v>239.4</v>
      </c>
      <c r="X21" s="34"/>
      <c r="Y21" s="97"/>
    </row>
    <row r="22" spans="2:25" x14ac:dyDescent="0.25">
      <c r="B22" s="98" t="s">
        <v>33</v>
      </c>
      <c r="C22" s="8"/>
      <c r="D22" s="8"/>
      <c r="E22" s="8"/>
      <c r="F22" s="8"/>
      <c r="G22" s="99">
        <v>0.55000000000000004</v>
      </c>
      <c r="H22" s="95"/>
      <c r="I22" s="96">
        <v>442</v>
      </c>
      <c r="J22" s="52">
        <f t="shared" si="9"/>
        <v>243.10000000000002</v>
      </c>
      <c r="K22" s="96">
        <v>0</v>
      </c>
      <c r="L22" s="52">
        <f t="shared" si="10"/>
        <v>0</v>
      </c>
      <c r="M22" s="96">
        <v>0</v>
      </c>
      <c r="N22" s="52">
        <f t="shared" si="11"/>
        <v>0</v>
      </c>
      <c r="O22" s="96">
        <v>0</v>
      </c>
      <c r="P22" s="52">
        <f t="shared" si="12"/>
        <v>0</v>
      </c>
      <c r="Q22" s="52">
        <f t="shared" si="13"/>
        <v>442</v>
      </c>
      <c r="R22" s="52">
        <f t="shared" si="14"/>
        <v>243.10000000000002</v>
      </c>
      <c r="S22" s="30"/>
      <c r="T22" s="31">
        <f>SUM(Q22)/Q34</f>
        <v>2.701711491442543E-2</v>
      </c>
      <c r="U22" s="30"/>
      <c r="V22" s="99">
        <v>0.55000000000000004</v>
      </c>
      <c r="W22" s="33">
        <f t="shared" si="15"/>
        <v>243.10000000000002</v>
      </c>
      <c r="X22" s="34"/>
      <c r="Y22" s="97"/>
    </row>
    <row r="23" spans="2:25" x14ac:dyDescent="0.25">
      <c r="B23" s="98" t="s">
        <v>34</v>
      </c>
      <c r="C23" s="8"/>
      <c r="D23" s="8"/>
      <c r="E23" s="8"/>
      <c r="F23" s="8"/>
      <c r="G23" s="99">
        <v>0.55000000000000004</v>
      </c>
      <c r="H23" s="95"/>
      <c r="I23" s="96">
        <v>220</v>
      </c>
      <c r="J23" s="52">
        <f t="shared" si="9"/>
        <v>121.00000000000001</v>
      </c>
      <c r="K23" s="96">
        <v>0</v>
      </c>
      <c r="L23" s="52">
        <f t="shared" si="10"/>
        <v>0</v>
      </c>
      <c r="M23" s="96">
        <v>0</v>
      </c>
      <c r="N23" s="52">
        <f t="shared" si="11"/>
        <v>0</v>
      </c>
      <c r="O23" s="96">
        <v>0</v>
      </c>
      <c r="P23" s="52">
        <f t="shared" si="12"/>
        <v>0</v>
      </c>
      <c r="Q23" s="52">
        <f t="shared" si="13"/>
        <v>220</v>
      </c>
      <c r="R23" s="52">
        <f t="shared" si="14"/>
        <v>121.00000000000001</v>
      </c>
      <c r="S23" s="30"/>
      <c r="T23" s="31">
        <f>SUM(Q23)/Q34</f>
        <v>1.3447432762836185E-2</v>
      </c>
      <c r="U23" s="30"/>
      <c r="V23" s="99">
        <v>0.55000000000000004</v>
      </c>
      <c r="W23" s="33">
        <f t="shared" si="15"/>
        <v>121.00000000000001</v>
      </c>
      <c r="X23" s="34"/>
      <c r="Y23" s="97"/>
    </row>
    <row r="24" spans="2:25" x14ac:dyDescent="0.25">
      <c r="B24" s="98" t="s">
        <v>35</v>
      </c>
      <c r="C24" s="8"/>
      <c r="D24" s="8"/>
      <c r="E24" s="8"/>
      <c r="F24" s="8"/>
      <c r="G24" s="95">
        <v>0.77</v>
      </c>
      <c r="H24" s="95"/>
      <c r="I24" s="96">
        <v>168</v>
      </c>
      <c r="J24" s="52">
        <f t="shared" si="9"/>
        <v>129.36000000000001</v>
      </c>
      <c r="K24" s="96">
        <v>0</v>
      </c>
      <c r="L24" s="52">
        <f t="shared" si="10"/>
        <v>0</v>
      </c>
      <c r="M24" s="96">
        <v>0</v>
      </c>
      <c r="N24" s="52">
        <f t="shared" si="11"/>
        <v>0</v>
      </c>
      <c r="O24" s="96">
        <v>0</v>
      </c>
      <c r="P24" s="52">
        <f t="shared" si="12"/>
        <v>0</v>
      </c>
      <c r="Q24" s="52">
        <f t="shared" si="13"/>
        <v>168</v>
      </c>
      <c r="R24" s="52">
        <f t="shared" si="14"/>
        <v>129.36000000000001</v>
      </c>
      <c r="S24" s="30"/>
      <c r="T24" s="31">
        <f>SUM(Q24)/Q34</f>
        <v>1.0268948655256724E-2</v>
      </c>
      <c r="U24" s="30"/>
      <c r="V24" s="95">
        <v>0.77</v>
      </c>
      <c r="W24" s="33">
        <f t="shared" si="15"/>
        <v>129.36000000000001</v>
      </c>
      <c r="X24" s="34"/>
      <c r="Y24" s="97"/>
    </row>
    <row r="25" spans="2:25" x14ac:dyDescent="0.25">
      <c r="B25" s="98" t="s">
        <v>36</v>
      </c>
      <c r="C25" s="8"/>
      <c r="D25" s="8"/>
      <c r="E25" s="8"/>
      <c r="F25" s="8"/>
      <c r="G25" s="95">
        <v>0.77</v>
      </c>
      <c r="H25" s="95"/>
      <c r="I25" s="96">
        <v>42</v>
      </c>
      <c r="J25" s="52">
        <f t="shared" si="9"/>
        <v>32.340000000000003</v>
      </c>
      <c r="K25" s="96">
        <v>0</v>
      </c>
      <c r="L25" s="52">
        <f t="shared" si="10"/>
        <v>0</v>
      </c>
      <c r="M25" s="96">
        <v>0</v>
      </c>
      <c r="N25" s="52">
        <f t="shared" si="11"/>
        <v>0</v>
      </c>
      <c r="O25" s="96">
        <v>0</v>
      </c>
      <c r="P25" s="52">
        <f t="shared" si="12"/>
        <v>0</v>
      </c>
      <c r="Q25" s="52">
        <f t="shared" si="13"/>
        <v>42</v>
      </c>
      <c r="R25" s="52">
        <f t="shared" si="14"/>
        <v>32.340000000000003</v>
      </c>
      <c r="S25" s="30"/>
      <c r="T25" s="31">
        <f>SUM(Q25)/Q34</f>
        <v>2.567237163814181E-3</v>
      </c>
      <c r="U25" s="30"/>
      <c r="V25" s="95">
        <v>0.77</v>
      </c>
      <c r="W25" s="33">
        <f t="shared" si="15"/>
        <v>32.340000000000003</v>
      </c>
      <c r="X25" s="34"/>
      <c r="Y25" s="97"/>
    </row>
    <row r="26" spans="2:25" x14ac:dyDescent="0.25">
      <c r="B26" s="98" t="s">
        <v>37</v>
      </c>
      <c r="C26" s="8"/>
      <c r="D26" s="8"/>
      <c r="E26" s="8"/>
      <c r="F26" s="8"/>
      <c r="G26" s="100">
        <v>0.17899999999999999</v>
      </c>
      <c r="H26" s="95"/>
      <c r="I26" s="96">
        <v>21</v>
      </c>
      <c r="J26" s="52">
        <f t="shared" si="9"/>
        <v>3.7589999999999999</v>
      </c>
      <c r="K26" s="96">
        <v>0</v>
      </c>
      <c r="L26" s="52">
        <f t="shared" si="10"/>
        <v>0</v>
      </c>
      <c r="M26" s="96">
        <v>0</v>
      </c>
      <c r="N26" s="52">
        <f t="shared" si="11"/>
        <v>0</v>
      </c>
      <c r="O26" s="96">
        <v>0</v>
      </c>
      <c r="P26" s="52">
        <f t="shared" si="12"/>
        <v>0</v>
      </c>
      <c r="Q26" s="52">
        <f t="shared" si="13"/>
        <v>21</v>
      </c>
      <c r="R26" s="52">
        <f t="shared" si="14"/>
        <v>3.7589999999999999</v>
      </c>
      <c r="S26" s="30"/>
      <c r="T26" s="31">
        <f>SUM(Q26)/Q34</f>
        <v>1.2836185819070905E-3</v>
      </c>
      <c r="U26" s="30"/>
      <c r="V26" s="100">
        <v>0.17899999999999999</v>
      </c>
      <c r="W26" s="33">
        <f t="shared" si="15"/>
        <v>3.7589999999999999</v>
      </c>
      <c r="X26" s="34"/>
      <c r="Y26" s="97"/>
    </row>
    <row r="27" spans="2:25" x14ac:dyDescent="0.25">
      <c r="B27" s="98" t="s">
        <v>38</v>
      </c>
      <c r="C27" s="8"/>
      <c r="D27" s="8"/>
      <c r="E27" s="8"/>
      <c r="F27" s="8"/>
      <c r="G27" s="100">
        <v>0.17899999999999999</v>
      </c>
      <c r="H27" s="95"/>
      <c r="I27" s="96">
        <v>21</v>
      </c>
      <c r="J27" s="52">
        <f t="shared" si="9"/>
        <v>3.7589999999999999</v>
      </c>
      <c r="K27" s="96">
        <v>0</v>
      </c>
      <c r="L27" s="52">
        <f t="shared" si="10"/>
        <v>0</v>
      </c>
      <c r="M27" s="96">
        <v>0</v>
      </c>
      <c r="N27" s="52">
        <f t="shared" si="11"/>
        <v>0</v>
      </c>
      <c r="O27" s="96">
        <v>0</v>
      </c>
      <c r="P27" s="52">
        <f t="shared" si="12"/>
        <v>0</v>
      </c>
      <c r="Q27" s="52">
        <f t="shared" si="13"/>
        <v>21</v>
      </c>
      <c r="R27" s="52">
        <f t="shared" si="14"/>
        <v>3.7589999999999999</v>
      </c>
      <c r="S27" s="30"/>
      <c r="T27" s="31">
        <f>SUM(Q27)/Q34</f>
        <v>1.2836185819070905E-3</v>
      </c>
      <c r="U27" s="30"/>
      <c r="V27" s="100">
        <v>0.17899999999999999</v>
      </c>
      <c r="W27" s="33">
        <f t="shared" si="15"/>
        <v>3.7589999999999999</v>
      </c>
      <c r="X27" s="34"/>
      <c r="Y27" s="97"/>
    </row>
    <row r="28" spans="2:25" x14ac:dyDescent="0.25">
      <c r="B28" s="101"/>
      <c r="C28" s="101"/>
      <c r="D28" s="101"/>
      <c r="E28" s="101"/>
      <c r="F28" s="101"/>
      <c r="G28" s="102"/>
      <c r="H28" s="102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72"/>
      <c r="T28" s="31"/>
      <c r="U28" s="72"/>
      <c r="V28" s="104"/>
      <c r="W28" s="71"/>
      <c r="X28" s="90"/>
      <c r="Y28" s="82"/>
    </row>
    <row r="29" spans="2:25" x14ac:dyDescent="0.25">
      <c r="B29" s="105"/>
      <c r="C29" s="105"/>
      <c r="D29" s="105"/>
      <c r="E29" s="105"/>
      <c r="F29" s="105"/>
      <c r="G29" s="106"/>
      <c r="H29" s="106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1"/>
      <c r="U29" s="72"/>
      <c r="V29" s="90"/>
      <c r="W29" s="72"/>
      <c r="X29" s="90"/>
      <c r="Y29" s="82"/>
    </row>
    <row r="30" spans="2:25" x14ac:dyDescent="0.25">
      <c r="B30" s="69" t="s">
        <v>39</v>
      </c>
      <c r="C30" s="69"/>
      <c r="D30" s="69"/>
      <c r="E30" s="69"/>
      <c r="F30" s="69"/>
      <c r="G30" s="107"/>
      <c r="H30" s="107"/>
      <c r="I30" s="71">
        <f t="shared" ref="I30:R30" si="16">SUM(I20:I27)</f>
        <v>1106</v>
      </c>
      <c r="J30" s="71">
        <f t="shared" si="16"/>
        <v>619.71800000000007</v>
      </c>
      <c r="K30" s="71">
        <f t="shared" si="16"/>
        <v>0</v>
      </c>
      <c r="L30" s="71">
        <f t="shared" si="16"/>
        <v>0</v>
      </c>
      <c r="M30" s="71">
        <f t="shared" si="16"/>
        <v>680</v>
      </c>
      <c r="N30" s="71">
        <f t="shared" si="16"/>
        <v>282.2</v>
      </c>
      <c r="O30" s="71">
        <f t="shared" si="16"/>
        <v>0</v>
      </c>
      <c r="P30" s="71">
        <f t="shared" si="16"/>
        <v>0</v>
      </c>
      <c r="Q30" s="71">
        <f t="shared" si="16"/>
        <v>1786</v>
      </c>
      <c r="R30" s="71">
        <f t="shared" si="16"/>
        <v>901.91800000000012</v>
      </c>
      <c r="S30" s="72"/>
      <c r="T30" s="31"/>
      <c r="U30" s="72"/>
      <c r="V30" s="90"/>
      <c r="W30" s="72">
        <f>SUM(W20:W27)</f>
        <v>901.91800000000012</v>
      </c>
      <c r="X30" s="90"/>
      <c r="Y30" s="82"/>
    </row>
    <row r="31" spans="2:25" x14ac:dyDescent="0.25">
      <c r="B31" s="75" t="s">
        <v>29</v>
      </c>
      <c r="C31" s="75"/>
      <c r="D31" s="75"/>
      <c r="E31" s="75"/>
      <c r="F31" s="75"/>
      <c r="G31" s="107"/>
      <c r="H31" s="107"/>
      <c r="I31" s="104"/>
      <c r="J31" s="71">
        <f>J30/I30</f>
        <v>0.56032368896925866</v>
      </c>
      <c r="K31" s="104"/>
      <c r="L31" s="71" t="e">
        <f>L30/K30</f>
        <v>#DIV/0!</v>
      </c>
      <c r="M31" s="104"/>
      <c r="N31" s="71">
        <f>N30/M30</f>
        <v>0.41499999999999998</v>
      </c>
      <c r="O31" s="104"/>
      <c r="P31" s="71" t="e">
        <f>P30/O30</f>
        <v>#DIV/0!</v>
      </c>
      <c r="Q31" s="33"/>
      <c r="R31" s="71">
        <f>R30/Q30</f>
        <v>0.50499328107502806</v>
      </c>
      <c r="S31" s="72"/>
      <c r="T31" s="108"/>
      <c r="U31" s="109"/>
      <c r="V31" s="90"/>
      <c r="W31" s="72">
        <f>W30/Q30</f>
        <v>0.50499328107502806</v>
      </c>
      <c r="X31" s="90"/>
      <c r="Y31" s="82"/>
    </row>
    <row r="32" spans="2:25" x14ac:dyDescent="0.25">
      <c r="B32" s="83"/>
      <c r="C32" s="83"/>
      <c r="D32" s="83"/>
      <c r="E32" s="83"/>
      <c r="F32" s="83"/>
      <c r="G32" s="106"/>
      <c r="H32" s="106"/>
      <c r="I32" s="90"/>
      <c r="J32" s="72"/>
      <c r="K32" s="90"/>
      <c r="L32" s="72"/>
      <c r="M32" s="90"/>
      <c r="N32" s="72"/>
      <c r="O32" s="90"/>
      <c r="P32" s="72"/>
      <c r="Q32" s="34"/>
      <c r="R32" s="72"/>
      <c r="S32" s="72"/>
      <c r="T32" s="108"/>
      <c r="U32" s="109"/>
      <c r="V32" s="90"/>
      <c r="W32" s="72"/>
      <c r="X32" s="90"/>
      <c r="Y32" s="82"/>
    </row>
    <row r="33" spans="1:25" ht="15.75" customHeight="1" x14ac:dyDescent="0.25">
      <c r="B33" s="110"/>
      <c r="C33" s="110"/>
      <c r="D33" s="110"/>
      <c r="E33" s="110"/>
      <c r="F33" s="110"/>
      <c r="G33" s="111"/>
      <c r="H33" s="111"/>
      <c r="I33" s="90"/>
      <c r="J33" s="90"/>
      <c r="K33" s="90"/>
      <c r="L33" s="90"/>
      <c r="M33" s="90"/>
      <c r="N33" s="90"/>
      <c r="O33" s="90"/>
      <c r="P33" s="90"/>
      <c r="Q33" s="34"/>
      <c r="R33" s="90"/>
      <c r="S33" s="90"/>
      <c r="T33" s="112"/>
      <c r="U33" s="90"/>
      <c r="V33" s="90"/>
      <c r="W33" s="90"/>
      <c r="X33" s="90"/>
      <c r="Y33" s="82"/>
    </row>
    <row r="34" spans="1:25" ht="15.75" customHeight="1" x14ac:dyDescent="0.25">
      <c r="B34" s="113" t="s">
        <v>40</v>
      </c>
      <c r="C34" s="113"/>
      <c r="D34" s="113"/>
      <c r="E34" s="113"/>
      <c r="F34" s="113"/>
      <c r="G34" s="8"/>
      <c r="H34" s="8"/>
      <c r="I34" s="33">
        <f t="shared" ref="I34:R34" si="17">SUM(I15,I30)</f>
        <v>3056</v>
      </c>
      <c r="J34" s="33">
        <f t="shared" si="17"/>
        <v>740.60800000000006</v>
      </c>
      <c r="K34" s="33">
        <f t="shared" si="17"/>
        <v>5374</v>
      </c>
      <c r="L34" s="33">
        <f t="shared" si="17"/>
        <v>330.78199999999998</v>
      </c>
      <c r="M34" s="33">
        <f t="shared" si="17"/>
        <v>2630</v>
      </c>
      <c r="N34" s="33">
        <f t="shared" si="17"/>
        <v>397.86</v>
      </c>
      <c r="O34" s="33">
        <f t="shared" si="17"/>
        <v>5300</v>
      </c>
      <c r="P34" s="33">
        <f t="shared" si="17"/>
        <v>151.36000000000001</v>
      </c>
      <c r="Q34" s="33">
        <f t="shared" si="17"/>
        <v>16360</v>
      </c>
      <c r="R34" s="33">
        <f t="shared" si="17"/>
        <v>1846.3900000000003</v>
      </c>
      <c r="S34" s="34"/>
      <c r="T34" s="31">
        <f>SUM(Q34)/Q34</f>
        <v>1</v>
      </c>
      <c r="U34" s="34"/>
      <c r="V34" s="34"/>
      <c r="W34" s="33">
        <f>SUM(W15,W30)</f>
        <v>2115.7510000000002</v>
      </c>
      <c r="X34" s="114"/>
      <c r="Y34" s="82"/>
    </row>
    <row r="35" spans="1:25" ht="15.75" customHeight="1" x14ac:dyDescent="0.25">
      <c r="B35" s="75" t="s">
        <v>29</v>
      </c>
      <c r="C35" s="75"/>
      <c r="D35" s="75"/>
      <c r="E35" s="75"/>
      <c r="F35" s="75"/>
      <c r="G35" s="8"/>
      <c r="H35" s="8"/>
      <c r="I35" s="33"/>
      <c r="J35" s="76">
        <f>J34/I34</f>
        <v>0.24234554973821992</v>
      </c>
      <c r="K35" s="33"/>
      <c r="L35" s="76">
        <f>L34/K34</f>
        <v>6.155228879791589E-2</v>
      </c>
      <c r="M35" s="33"/>
      <c r="N35" s="76">
        <f>N34/M34</f>
        <v>0.15127756653992397</v>
      </c>
      <c r="O35" s="33"/>
      <c r="P35" s="76">
        <f>P34/O34</f>
        <v>2.855849056603774E-2</v>
      </c>
      <c r="Q35" s="33"/>
      <c r="R35" s="115">
        <f>R34/Q34</f>
        <v>0.11286002444987778</v>
      </c>
      <c r="S35" s="116"/>
      <c r="T35" s="116"/>
      <c r="U35" s="116"/>
      <c r="V35" s="34"/>
      <c r="W35" s="115">
        <f>W34/Q34</f>
        <v>0.12932463325183374</v>
      </c>
      <c r="X35" s="114"/>
      <c r="Y35" s="82">
        <f>SUM(R35)/W35</f>
        <v>0.87268775957095157</v>
      </c>
    </row>
    <row r="36" spans="1:25" ht="15.75" customHeight="1" x14ac:dyDescent="0.25"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5" ht="15.75" customHeight="1" x14ac:dyDescent="0.25">
      <c r="B37" s="7" t="s">
        <v>41</v>
      </c>
      <c r="C37" s="7"/>
      <c r="D37" s="7"/>
      <c r="E37" s="7"/>
      <c r="F37" s="7"/>
      <c r="I37" s="97">
        <f>I30/I34</f>
        <v>0.36191099476439792</v>
      </c>
      <c r="J37" s="97"/>
      <c r="K37" s="97">
        <f>K30/K34</f>
        <v>0</v>
      </c>
      <c r="L37" s="97"/>
      <c r="M37" s="97">
        <f>M30/M34</f>
        <v>0.2585551330798479</v>
      </c>
      <c r="N37" s="97"/>
      <c r="O37" s="97">
        <f>O30/O34</f>
        <v>0</v>
      </c>
      <c r="P37" s="97"/>
      <c r="Q37" s="97">
        <f>Q30/Q34</f>
        <v>0.10916870415647922</v>
      </c>
      <c r="R37" s="34"/>
      <c r="S37" s="34"/>
      <c r="T37" s="34"/>
      <c r="U37" s="34"/>
      <c r="V37" s="34"/>
      <c r="W37" s="34"/>
      <c r="X37" s="34"/>
    </row>
    <row r="38" spans="1:25" ht="15.75" customHeight="1" x14ac:dyDescent="0.2"/>
    <row r="39" spans="1:25" ht="15.75" customHeight="1" x14ac:dyDescent="0.2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</row>
    <row r="40" spans="1:25" ht="15.75" customHeight="1" x14ac:dyDescent="0.25">
      <c r="I40" s="118"/>
      <c r="K40" s="118"/>
      <c r="M40" s="118"/>
      <c r="O40" s="118"/>
    </row>
    <row r="41" spans="1:25" ht="15.75" customHeight="1" x14ac:dyDescent="0.25">
      <c r="B41" s="119"/>
      <c r="C41" s="9"/>
      <c r="D41" s="9"/>
      <c r="E41" s="120"/>
      <c r="F41" s="9"/>
      <c r="G41" s="121"/>
      <c r="H41" s="122"/>
      <c r="I41" s="4" t="s">
        <v>1</v>
      </c>
      <c r="J41" s="4"/>
      <c r="K41" s="5" t="s">
        <v>2</v>
      </c>
      <c r="L41" s="4"/>
      <c r="M41" s="4" t="s">
        <v>3</v>
      </c>
      <c r="N41" s="4"/>
      <c r="O41" s="5" t="s">
        <v>4</v>
      </c>
      <c r="P41" s="4"/>
      <c r="Q41" s="4" t="s">
        <v>5</v>
      </c>
      <c r="R41" s="4"/>
      <c r="S41" s="30"/>
      <c r="T41" s="123"/>
      <c r="U41" s="30"/>
      <c r="V41" s="122"/>
      <c r="W41" s="34"/>
    </row>
    <row r="42" spans="1:25" ht="15.75" customHeight="1" x14ac:dyDescent="0.25">
      <c r="A42" s="124" t="s">
        <v>42</v>
      </c>
      <c r="B42" s="125" t="s">
        <v>43</v>
      </c>
      <c r="C42" s="8"/>
      <c r="D42" s="8"/>
      <c r="E42" s="98">
        <v>10</v>
      </c>
      <c r="F42" s="8"/>
      <c r="G42" s="94">
        <v>0.08</v>
      </c>
      <c r="H42" s="89"/>
      <c r="I42" s="126">
        <v>175</v>
      </c>
      <c r="J42" s="52">
        <f>+I42*G42</f>
        <v>14</v>
      </c>
      <c r="K42" s="126">
        <v>1080</v>
      </c>
      <c r="L42" s="52">
        <f>+K42*G42</f>
        <v>86.4</v>
      </c>
      <c r="M42" s="126">
        <v>3375</v>
      </c>
      <c r="N42" s="52">
        <f>+M42*G42</f>
        <v>270</v>
      </c>
      <c r="O42" s="126">
        <v>1080</v>
      </c>
      <c r="P42" s="52">
        <f>+O42*G42</f>
        <v>86.4</v>
      </c>
      <c r="Q42" s="52">
        <f>I42+K42+M42+O42</f>
        <v>5710</v>
      </c>
      <c r="R42" s="52">
        <f>+Q42*G42</f>
        <v>456.8</v>
      </c>
      <c r="S42" s="30"/>
      <c r="T42" s="123"/>
      <c r="U42" s="30"/>
      <c r="V42" s="89">
        <v>8.5000000000000006E-2</v>
      </c>
      <c r="W42" s="33">
        <f>+V42*Q42</f>
        <v>485.35</v>
      </c>
    </row>
    <row r="43" spans="1:25" ht="15.75" customHeight="1" x14ac:dyDescent="0.25">
      <c r="B43" s="119"/>
      <c r="C43" s="9"/>
      <c r="D43" s="9"/>
      <c r="E43" s="120"/>
      <c r="F43" s="9"/>
      <c r="G43" s="121"/>
      <c r="H43" s="122"/>
      <c r="I43" s="127"/>
      <c r="J43" s="30"/>
      <c r="K43" s="127"/>
      <c r="L43" s="30"/>
      <c r="M43" s="127"/>
      <c r="N43" s="30"/>
      <c r="O43" s="127"/>
      <c r="P43" s="30"/>
      <c r="Q43" s="30"/>
      <c r="R43" s="30"/>
      <c r="S43" s="30"/>
      <c r="T43" s="123"/>
      <c r="U43" s="30"/>
      <c r="V43" s="89"/>
      <c r="W43" s="33"/>
    </row>
    <row r="44" spans="1:25" ht="15.75" customHeight="1" x14ac:dyDescent="0.25">
      <c r="B44" s="119"/>
      <c r="C44" s="9"/>
      <c r="D44" s="9"/>
      <c r="E44" s="120"/>
      <c r="F44" s="9"/>
      <c r="G44" s="121"/>
      <c r="H44" s="122"/>
      <c r="I44" s="127"/>
      <c r="J44" s="30"/>
      <c r="K44" s="127"/>
      <c r="L44" s="30"/>
      <c r="M44" s="127"/>
      <c r="N44" s="30"/>
      <c r="O44" s="127"/>
      <c r="P44" s="30"/>
      <c r="Q44" s="30"/>
      <c r="R44" s="30"/>
      <c r="S44" s="30"/>
      <c r="T44" s="123"/>
      <c r="U44" s="30"/>
      <c r="V44" s="89"/>
      <c r="W44" s="33"/>
    </row>
    <row r="45" spans="1:25" ht="15.75" customHeight="1" x14ac:dyDescent="0.25">
      <c r="B45" s="125" t="s">
        <v>44</v>
      </c>
      <c r="C45" s="8"/>
      <c r="D45" s="8"/>
      <c r="E45" s="98">
        <v>10</v>
      </c>
      <c r="F45" s="8"/>
      <c r="G45" s="94">
        <v>1</v>
      </c>
      <c r="H45" s="89"/>
      <c r="I45" s="126">
        <v>10</v>
      </c>
      <c r="J45" s="52">
        <f>+I45*G45</f>
        <v>10</v>
      </c>
      <c r="K45" s="127"/>
      <c r="L45" s="30"/>
      <c r="M45" s="127"/>
      <c r="N45" s="30"/>
      <c r="O45" s="127"/>
      <c r="P45" s="30"/>
      <c r="Q45" s="52">
        <f>I45</f>
        <v>10</v>
      </c>
      <c r="R45" s="52">
        <f>+Q45*G45</f>
        <v>10</v>
      </c>
      <c r="S45" s="30"/>
      <c r="T45" s="123"/>
      <c r="U45" s="30"/>
      <c r="V45" s="89">
        <v>8.5000000000000006E-2</v>
      </c>
      <c r="W45" s="33">
        <f>+V45*Q45</f>
        <v>0.85000000000000009</v>
      </c>
    </row>
    <row r="46" spans="1:25" ht="15.75" customHeight="1" x14ac:dyDescent="0.25">
      <c r="I46" s="118"/>
      <c r="K46" s="118"/>
      <c r="M46" s="118"/>
      <c r="O46" s="118"/>
    </row>
    <row r="47" spans="1:25" ht="15.75" customHeight="1" x14ac:dyDescent="0.25">
      <c r="B47" s="125" t="s">
        <v>45</v>
      </c>
      <c r="C47" s="8"/>
      <c r="D47" s="8"/>
      <c r="E47" s="98">
        <v>30</v>
      </c>
      <c r="F47" s="8"/>
      <c r="G47" s="94">
        <v>3.2000000000000001E-2</v>
      </c>
      <c r="H47" s="89"/>
      <c r="I47" s="126">
        <v>3965</v>
      </c>
      <c r="J47" s="52">
        <f t="shared" ref="J47:J52" si="18">+I47*G47</f>
        <v>126.88000000000001</v>
      </c>
      <c r="K47" s="127"/>
      <c r="L47" s="127"/>
      <c r="M47" s="127"/>
      <c r="N47" s="127"/>
      <c r="O47" s="127"/>
      <c r="P47" s="127"/>
      <c r="Q47" s="52">
        <f t="shared" ref="Q47:Q52" si="19">I47</f>
        <v>3965</v>
      </c>
      <c r="R47" s="52">
        <f t="shared" ref="R47:R52" si="20">+Q47*G47</f>
        <v>126.88000000000001</v>
      </c>
      <c r="S47" s="30"/>
      <c r="T47" s="123"/>
      <c r="U47" s="30"/>
      <c r="V47" s="89">
        <v>3.2000000000000001E-2</v>
      </c>
      <c r="W47" s="33">
        <f t="shared" ref="W47:W52" si="21">+V47*Q47</f>
        <v>126.88000000000001</v>
      </c>
    </row>
    <row r="48" spans="1:25" ht="15.75" customHeight="1" x14ac:dyDescent="0.25">
      <c r="B48" s="98" t="s">
        <v>46</v>
      </c>
      <c r="C48" s="98">
        <v>38</v>
      </c>
      <c r="D48" s="8"/>
      <c r="E48" s="8"/>
      <c r="F48" s="8"/>
      <c r="G48" s="94">
        <v>3.5000000000000003E-2</v>
      </c>
      <c r="H48" s="89"/>
      <c r="I48" s="126">
        <v>300</v>
      </c>
      <c r="J48" s="52">
        <f t="shared" si="18"/>
        <v>10.500000000000002</v>
      </c>
      <c r="K48" s="127"/>
      <c r="L48" s="127"/>
      <c r="M48" s="127"/>
      <c r="N48" s="127"/>
      <c r="O48" s="127"/>
      <c r="P48" s="127"/>
      <c r="Q48" s="52">
        <f t="shared" si="19"/>
        <v>300</v>
      </c>
      <c r="R48" s="52">
        <f t="shared" si="20"/>
        <v>10.500000000000002</v>
      </c>
      <c r="S48" s="30"/>
      <c r="T48" s="123"/>
      <c r="U48" s="30"/>
      <c r="V48" s="94">
        <v>3.5000000000000003E-2</v>
      </c>
      <c r="W48" s="33">
        <f t="shared" si="21"/>
        <v>10.500000000000002</v>
      </c>
    </row>
    <row r="49" spans="1:27" ht="15.75" customHeight="1" x14ac:dyDescent="0.25">
      <c r="B49" s="98" t="s">
        <v>47</v>
      </c>
      <c r="C49" s="8"/>
      <c r="D49" s="8"/>
      <c r="E49" s="98">
        <v>30</v>
      </c>
      <c r="F49" s="8"/>
      <c r="G49" s="94">
        <v>3.2000000000000001E-2</v>
      </c>
      <c r="H49" s="89"/>
      <c r="I49" s="126">
        <v>1500</v>
      </c>
      <c r="J49" s="52">
        <f t="shared" si="18"/>
        <v>48</v>
      </c>
      <c r="K49" s="127"/>
      <c r="L49" s="127"/>
      <c r="M49" s="127"/>
      <c r="N49" s="127"/>
      <c r="O49" s="127"/>
      <c r="P49" s="127"/>
      <c r="Q49" s="52">
        <f t="shared" si="19"/>
        <v>1500</v>
      </c>
      <c r="R49" s="52">
        <f t="shared" si="20"/>
        <v>48</v>
      </c>
      <c r="S49" s="30"/>
      <c r="T49" s="123"/>
      <c r="U49" s="30"/>
      <c r="V49" s="89">
        <v>3.2000000000000001E-2</v>
      </c>
      <c r="W49" s="33">
        <f t="shared" si="21"/>
        <v>48</v>
      </c>
    </row>
    <row r="50" spans="1:27" ht="15.75" customHeight="1" x14ac:dyDescent="0.25">
      <c r="B50" s="98" t="s">
        <v>48</v>
      </c>
      <c r="C50" s="8"/>
      <c r="D50" s="8"/>
      <c r="E50" s="98">
        <v>30</v>
      </c>
      <c r="F50" s="8"/>
      <c r="G50" s="94">
        <v>3.2000000000000001E-2</v>
      </c>
      <c r="H50" s="89"/>
      <c r="I50" s="126">
        <v>125</v>
      </c>
      <c r="J50" s="52">
        <f t="shared" si="18"/>
        <v>4</v>
      </c>
      <c r="K50" s="127"/>
      <c r="L50" s="127"/>
      <c r="M50" s="127"/>
      <c r="N50" s="127"/>
      <c r="O50" s="127"/>
      <c r="P50" s="127"/>
      <c r="Q50" s="52">
        <f t="shared" si="19"/>
        <v>125</v>
      </c>
      <c r="R50" s="52">
        <f t="shared" si="20"/>
        <v>4</v>
      </c>
      <c r="S50" s="30"/>
      <c r="T50" s="123"/>
      <c r="U50" s="30"/>
      <c r="V50" s="89">
        <v>3.2000000000000001E-2</v>
      </c>
      <c r="W50" s="33">
        <f t="shared" si="21"/>
        <v>4</v>
      </c>
    </row>
    <row r="51" spans="1:27" ht="15.75" customHeight="1" x14ac:dyDescent="0.25">
      <c r="B51" s="98" t="s">
        <v>49</v>
      </c>
      <c r="C51" s="8"/>
      <c r="D51" s="8"/>
      <c r="E51" s="98">
        <v>30</v>
      </c>
      <c r="F51" s="8"/>
      <c r="G51" s="94">
        <v>3.2000000000000001E-2</v>
      </c>
      <c r="H51" s="89"/>
      <c r="I51" s="126">
        <v>62</v>
      </c>
      <c r="J51" s="52">
        <f t="shared" si="18"/>
        <v>1.984</v>
      </c>
      <c r="K51" s="127"/>
      <c r="L51" s="127"/>
      <c r="M51" s="127"/>
      <c r="N51" s="127"/>
      <c r="O51" s="127"/>
      <c r="P51" s="127"/>
      <c r="Q51" s="52">
        <f t="shared" si="19"/>
        <v>62</v>
      </c>
      <c r="R51" s="52">
        <f t="shared" si="20"/>
        <v>1.984</v>
      </c>
      <c r="S51" s="30"/>
      <c r="T51" s="123"/>
      <c r="U51" s="30"/>
      <c r="V51" s="89">
        <v>3.2000000000000001E-2</v>
      </c>
      <c r="W51" s="33">
        <f t="shared" si="21"/>
        <v>1.984</v>
      </c>
    </row>
    <row r="52" spans="1:27" ht="15.75" customHeight="1" x14ac:dyDescent="0.25">
      <c r="B52" s="8" t="s">
        <v>50</v>
      </c>
      <c r="C52" s="8"/>
      <c r="D52" s="8"/>
      <c r="E52" s="98">
        <v>10</v>
      </c>
      <c r="F52" s="8"/>
      <c r="G52" s="94">
        <v>7.5999999999999998E-2</v>
      </c>
      <c r="H52" s="89"/>
      <c r="I52" s="126">
        <v>62</v>
      </c>
      <c r="J52" s="52">
        <f t="shared" si="18"/>
        <v>4.7119999999999997</v>
      </c>
      <c r="K52" s="127"/>
      <c r="L52" s="127"/>
      <c r="M52" s="127"/>
      <c r="N52" s="127"/>
      <c r="O52" s="127"/>
      <c r="P52" s="127"/>
      <c r="Q52" s="52">
        <f t="shared" si="19"/>
        <v>62</v>
      </c>
      <c r="R52" s="52">
        <f t="shared" si="20"/>
        <v>4.7119999999999997</v>
      </c>
      <c r="S52" s="30"/>
      <c r="T52" s="123"/>
      <c r="U52" s="30"/>
      <c r="V52" s="94">
        <v>7.5999999999999998E-2</v>
      </c>
      <c r="W52" s="33">
        <f t="shared" si="21"/>
        <v>4.7119999999999997</v>
      </c>
    </row>
    <row r="53" spans="1:27" ht="15.75" customHeight="1" x14ac:dyDescent="0.25">
      <c r="I53" s="118"/>
      <c r="K53" s="118"/>
      <c r="M53" s="118"/>
      <c r="O53" s="118"/>
    </row>
    <row r="54" spans="1:27" ht="15.75" customHeight="1" x14ac:dyDescent="0.25">
      <c r="X54" s="34"/>
      <c r="Y54" s="30"/>
      <c r="Z54" s="34"/>
      <c r="AA54" s="123"/>
    </row>
    <row r="55" spans="1:27" ht="15.75" customHeight="1" x14ac:dyDescent="0.25">
      <c r="B55" s="21" t="s">
        <v>51</v>
      </c>
      <c r="I55" s="128" t="s">
        <v>1</v>
      </c>
      <c r="M55" s="128" t="s">
        <v>3</v>
      </c>
    </row>
    <row r="56" spans="1:27" ht="15.75" customHeight="1" x14ac:dyDescent="0.25">
      <c r="A56" s="21" t="s">
        <v>16</v>
      </c>
      <c r="B56" s="22" t="s">
        <v>17</v>
      </c>
      <c r="I56" s="124">
        <f>SUM(I3,I21,I22,I23,I24,I25)</f>
        <v>2372</v>
      </c>
      <c r="M56" s="124">
        <f>SUM(M3,M20,M21)</f>
        <v>2250</v>
      </c>
      <c r="X56" s="34"/>
      <c r="Y56" s="30"/>
      <c r="Z56" s="34"/>
      <c r="AA56" s="123"/>
    </row>
    <row r="57" spans="1:27" ht="15.75" customHeight="1" x14ac:dyDescent="0.2"/>
    <row r="58" spans="1:27" ht="15.75" customHeight="1" x14ac:dyDescent="0.2"/>
    <row r="59" spans="1:27" ht="15.75" customHeight="1" x14ac:dyDescent="0.2"/>
    <row r="60" spans="1:27" ht="15.75" customHeight="1" x14ac:dyDescent="0.2"/>
    <row r="61" spans="1:27" ht="15.75" customHeight="1" x14ac:dyDescent="0.2"/>
    <row r="62" spans="1:27" ht="15.75" customHeight="1" x14ac:dyDescent="0.2"/>
    <row r="63" spans="1:27" ht="15.75" customHeight="1" x14ac:dyDescent="0.2"/>
    <row r="64" spans="1:2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</sheetData>
  <printOptions horizontalCentered="1"/>
  <pageMargins left="1" right="1" top="1" bottom="1" header="0" footer="0"/>
  <pageSetup paperSize="3" orientation="landscape"/>
  <headerFooter>
    <oddHeader>&amp;LProject name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21"/>
  <sheetViews>
    <sheetView tabSelected="1" workbookViewId="0">
      <selection activeCell="AA12" sqref="AA12"/>
    </sheetView>
  </sheetViews>
  <sheetFormatPr defaultColWidth="12.625" defaultRowHeight="15" customHeight="1" x14ac:dyDescent="0.2"/>
  <cols>
    <col min="1" max="1" width="5.25" customWidth="1"/>
    <col min="2" max="2" width="26.5" customWidth="1"/>
    <col min="3" max="3" width="3.125" customWidth="1"/>
    <col min="4" max="4" width="0.625" customWidth="1"/>
    <col min="5" max="5" width="2.625" customWidth="1"/>
    <col min="6" max="6" width="0.625" customWidth="1"/>
    <col min="7" max="7" width="10.25" customWidth="1"/>
    <col min="8" max="8" width="0.625" customWidth="1"/>
    <col min="9" max="9" width="8" customWidth="1"/>
    <col min="10" max="10" width="7.125" customWidth="1"/>
    <col min="11" max="11" width="7.625" customWidth="1"/>
    <col min="12" max="12" width="7.125" customWidth="1"/>
    <col min="13" max="13" width="8" customWidth="1"/>
    <col min="14" max="14" width="7.125" customWidth="1"/>
    <col min="15" max="15" width="7.625" customWidth="1"/>
    <col min="16" max="16" width="7.125" customWidth="1"/>
    <col min="17" max="17" width="9.375" customWidth="1"/>
    <col min="18" max="18" width="7.625" customWidth="1"/>
    <col min="19" max="19" width="0.625" customWidth="1"/>
    <col min="20" max="20" width="6" customWidth="1"/>
    <col min="21" max="21" width="0.625" customWidth="1"/>
    <col min="22" max="22" width="5.25" customWidth="1"/>
    <col min="23" max="23" width="7.625" customWidth="1"/>
    <col min="24" max="24" width="2.625" customWidth="1"/>
    <col min="25" max="25" width="8" customWidth="1"/>
    <col min="26" max="27" width="7.625" customWidth="1"/>
  </cols>
  <sheetData>
    <row r="1" spans="1:25" ht="46.5" customHeight="1" x14ac:dyDescent="0.25">
      <c r="B1" s="346" t="s">
        <v>75</v>
      </c>
      <c r="C1" s="347"/>
      <c r="D1" s="347"/>
      <c r="E1" s="347"/>
      <c r="F1" s="347"/>
      <c r="G1" s="348"/>
      <c r="H1" s="129"/>
      <c r="I1" s="339" t="s">
        <v>54</v>
      </c>
      <c r="J1" s="340"/>
      <c r="K1" s="339" t="s">
        <v>55</v>
      </c>
      <c r="L1" s="340"/>
      <c r="M1" s="339" t="s">
        <v>60</v>
      </c>
      <c r="N1" s="340"/>
      <c r="O1" s="339" t="s">
        <v>61</v>
      </c>
      <c r="P1" s="340"/>
      <c r="Q1" s="339" t="s">
        <v>62</v>
      </c>
      <c r="R1" s="340"/>
      <c r="S1" s="130"/>
      <c r="T1" s="131" t="s">
        <v>63</v>
      </c>
      <c r="U1" s="130"/>
      <c r="V1" s="339" t="s">
        <v>64</v>
      </c>
      <c r="W1" s="341"/>
      <c r="X1" s="9"/>
      <c r="Y1" s="9"/>
    </row>
    <row r="2" spans="1:25" ht="21.75" thickBot="1" x14ac:dyDescent="0.35">
      <c r="A2" s="154" t="s">
        <v>52</v>
      </c>
      <c r="B2" s="132" t="s">
        <v>53</v>
      </c>
      <c r="C2" s="168" t="s">
        <v>66</v>
      </c>
      <c r="D2" s="169"/>
      <c r="E2" s="170" t="s">
        <v>58</v>
      </c>
      <c r="F2" s="171"/>
      <c r="G2" s="195" t="s">
        <v>59</v>
      </c>
      <c r="H2" s="133"/>
      <c r="I2" s="134" t="s">
        <v>6</v>
      </c>
      <c r="J2" s="134" t="s">
        <v>65</v>
      </c>
      <c r="K2" s="134" t="s">
        <v>6</v>
      </c>
      <c r="L2" s="134" t="s">
        <v>65</v>
      </c>
      <c r="M2" s="134" t="s">
        <v>6</v>
      </c>
      <c r="N2" s="134" t="s">
        <v>65</v>
      </c>
      <c r="O2" s="134" t="s">
        <v>6</v>
      </c>
      <c r="P2" s="134" t="s">
        <v>65</v>
      </c>
      <c r="Q2" s="134" t="s">
        <v>6</v>
      </c>
      <c r="R2" s="134" t="s">
        <v>65</v>
      </c>
      <c r="S2" s="172"/>
      <c r="T2" s="173"/>
      <c r="U2" s="174"/>
      <c r="V2" s="134" t="s">
        <v>15</v>
      </c>
      <c r="W2" s="134" t="s">
        <v>65</v>
      </c>
      <c r="X2" s="9"/>
      <c r="Y2" s="9"/>
    </row>
    <row r="3" spans="1:25" ht="15.75" thickTop="1" x14ac:dyDescent="0.25">
      <c r="A3" s="213"/>
      <c r="B3" s="175"/>
      <c r="C3" s="246"/>
      <c r="D3" s="251"/>
      <c r="E3" s="246"/>
      <c r="F3" s="241"/>
      <c r="G3" s="256"/>
      <c r="H3" s="260"/>
      <c r="I3" s="197"/>
      <c r="J3" s="177">
        <f t="shared" ref="J3:J12" si="0">+I3*G3</f>
        <v>0</v>
      </c>
      <c r="K3" s="176"/>
      <c r="L3" s="177">
        <f t="shared" ref="L3:L12" si="1">+K3*G3</f>
        <v>0</v>
      </c>
      <c r="M3" s="176"/>
      <c r="N3" s="177">
        <f t="shared" ref="N3:N12" si="2">+M3*G3</f>
        <v>0</v>
      </c>
      <c r="O3" s="176"/>
      <c r="P3" s="177">
        <f t="shared" ref="P3:P12" si="3">+O3*G3</f>
        <v>0</v>
      </c>
      <c r="Q3" s="177">
        <f t="shared" ref="Q3:Q12" si="4">I3+K3+M3+O3</f>
        <v>0</v>
      </c>
      <c r="R3" s="224">
        <f t="shared" ref="R3:R12" si="5">+Q3*G3</f>
        <v>0</v>
      </c>
      <c r="S3" s="225"/>
      <c r="T3" s="221" t="e">
        <f>SUM(Q3)/Q34</f>
        <v>#DIV/0!</v>
      </c>
      <c r="U3" s="225"/>
      <c r="V3" s="226"/>
      <c r="W3" s="227">
        <f t="shared" ref="W3:W5" si="6">+V3*Q3</f>
        <v>0</v>
      </c>
      <c r="X3" s="34"/>
      <c r="Y3" s="9"/>
    </row>
    <row r="4" spans="1:25" x14ac:dyDescent="0.25">
      <c r="A4" s="162"/>
      <c r="B4" s="158"/>
      <c r="C4" s="247"/>
      <c r="D4" s="252"/>
      <c r="E4" s="247"/>
      <c r="F4" s="242"/>
      <c r="G4" s="257"/>
      <c r="H4" s="261"/>
      <c r="I4" s="198"/>
      <c r="J4" s="136">
        <f t="shared" si="0"/>
        <v>0</v>
      </c>
      <c r="K4" s="157"/>
      <c r="L4" s="136">
        <f t="shared" si="1"/>
        <v>0</v>
      </c>
      <c r="M4" s="157"/>
      <c r="N4" s="136">
        <f t="shared" si="2"/>
        <v>0</v>
      </c>
      <c r="O4" s="157"/>
      <c r="P4" s="335">
        <f t="shared" si="3"/>
        <v>0</v>
      </c>
      <c r="Q4" s="136">
        <f t="shared" si="4"/>
        <v>0</v>
      </c>
      <c r="R4" s="136">
        <f t="shared" si="5"/>
        <v>0</v>
      </c>
      <c r="S4" s="228"/>
      <c r="T4" s="222" t="e">
        <f>SUM(Q4)/Q34</f>
        <v>#DIV/0!</v>
      </c>
      <c r="U4" s="228"/>
      <c r="V4" s="229"/>
      <c r="W4" s="230">
        <f t="shared" si="6"/>
        <v>0</v>
      </c>
      <c r="X4" s="34"/>
      <c r="Y4" s="9"/>
    </row>
    <row r="5" spans="1:25" x14ac:dyDescent="0.25">
      <c r="A5" s="163"/>
      <c r="B5" s="159"/>
      <c r="C5" s="248"/>
      <c r="D5" s="253"/>
      <c r="E5" s="248"/>
      <c r="F5" s="243"/>
      <c r="G5" s="257"/>
      <c r="H5" s="262"/>
      <c r="I5" s="199"/>
      <c r="J5" s="135">
        <f t="shared" si="0"/>
        <v>0</v>
      </c>
      <c r="K5" s="155"/>
      <c r="L5" s="135">
        <f t="shared" si="1"/>
        <v>0</v>
      </c>
      <c r="M5" s="155"/>
      <c r="N5" s="135">
        <f t="shared" si="2"/>
        <v>0</v>
      </c>
      <c r="O5" s="155"/>
      <c r="P5" s="336">
        <f t="shared" si="3"/>
        <v>0</v>
      </c>
      <c r="Q5" s="135">
        <f t="shared" si="4"/>
        <v>0</v>
      </c>
      <c r="R5" s="135">
        <f t="shared" si="5"/>
        <v>0</v>
      </c>
      <c r="S5" s="231"/>
      <c r="T5" s="223" t="e">
        <f>SUM(Q5)/Q34</f>
        <v>#DIV/0!</v>
      </c>
      <c r="U5" s="231"/>
      <c r="V5" s="229"/>
      <c r="W5" s="232">
        <f t="shared" si="6"/>
        <v>0</v>
      </c>
      <c r="X5" s="34"/>
      <c r="Y5" s="9"/>
    </row>
    <row r="6" spans="1:25" x14ac:dyDescent="0.25">
      <c r="A6" s="163"/>
      <c r="B6" s="159"/>
      <c r="C6" s="248"/>
      <c r="D6" s="253"/>
      <c r="E6" s="248"/>
      <c r="F6" s="243"/>
      <c r="G6" s="257"/>
      <c r="H6" s="262"/>
      <c r="I6" s="199"/>
      <c r="J6" s="135">
        <f t="shared" si="0"/>
        <v>0</v>
      </c>
      <c r="K6" s="155"/>
      <c r="L6" s="135">
        <f t="shared" si="1"/>
        <v>0</v>
      </c>
      <c r="M6" s="155"/>
      <c r="N6" s="135">
        <f t="shared" si="2"/>
        <v>0</v>
      </c>
      <c r="O6" s="155"/>
      <c r="P6" s="336">
        <f t="shared" si="3"/>
        <v>0</v>
      </c>
      <c r="Q6" s="135">
        <f t="shared" si="4"/>
        <v>0</v>
      </c>
      <c r="R6" s="135">
        <f t="shared" si="5"/>
        <v>0</v>
      </c>
      <c r="S6" s="231"/>
      <c r="T6" s="223" t="e">
        <f>SUM(Q6)/Q34</f>
        <v>#DIV/0!</v>
      </c>
      <c r="U6" s="231"/>
      <c r="V6" s="229"/>
      <c r="W6" s="338">
        <f>+V6*Q6</f>
        <v>0</v>
      </c>
      <c r="X6" s="34"/>
      <c r="Y6" s="9"/>
    </row>
    <row r="7" spans="1:25" x14ac:dyDescent="0.25">
      <c r="A7" s="163"/>
      <c r="B7" s="159"/>
      <c r="C7" s="248"/>
      <c r="D7" s="253"/>
      <c r="E7" s="248"/>
      <c r="F7" s="243"/>
      <c r="G7" s="257"/>
      <c r="H7" s="262"/>
      <c r="I7" s="199"/>
      <c r="J7" s="135">
        <f>+I7*G7</f>
        <v>0</v>
      </c>
      <c r="K7" s="155"/>
      <c r="L7" s="135">
        <f t="shared" si="1"/>
        <v>0</v>
      </c>
      <c r="M7" s="155"/>
      <c r="N7" s="135">
        <f t="shared" si="2"/>
        <v>0</v>
      </c>
      <c r="O7" s="155"/>
      <c r="P7" s="336">
        <f t="shared" si="3"/>
        <v>0</v>
      </c>
      <c r="Q7" s="135">
        <f t="shared" si="4"/>
        <v>0</v>
      </c>
      <c r="R7" s="135">
        <f t="shared" si="5"/>
        <v>0</v>
      </c>
      <c r="S7" s="231"/>
      <c r="T7" s="223" t="e">
        <f>SUM(Q7)/Q34</f>
        <v>#DIV/0!</v>
      </c>
      <c r="U7" s="231"/>
      <c r="V7" s="229"/>
      <c r="W7" s="232">
        <f t="shared" ref="W7:W12" si="7">+V7*Q7</f>
        <v>0</v>
      </c>
      <c r="X7" s="34"/>
      <c r="Y7" s="9"/>
    </row>
    <row r="8" spans="1:25" x14ac:dyDescent="0.25">
      <c r="A8" s="163"/>
      <c r="B8" s="159"/>
      <c r="C8" s="248"/>
      <c r="D8" s="253"/>
      <c r="E8" s="248"/>
      <c r="F8" s="243"/>
      <c r="G8" s="257"/>
      <c r="H8" s="262"/>
      <c r="I8" s="199"/>
      <c r="J8" s="135">
        <f t="shared" si="0"/>
        <v>0</v>
      </c>
      <c r="K8" s="155"/>
      <c r="L8" s="135">
        <f t="shared" si="1"/>
        <v>0</v>
      </c>
      <c r="M8" s="155"/>
      <c r="N8" s="135">
        <f t="shared" si="2"/>
        <v>0</v>
      </c>
      <c r="O8" s="155"/>
      <c r="P8" s="336">
        <f t="shared" si="3"/>
        <v>0</v>
      </c>
      <c r="Q8" s="135">
        <f t="shared" si="4"/>
        <v>0</v>
      </c>
      <c r="R8" s="135">
        <f t="shared" si="5"/>
        <v>0</v>
      </c>
      <c r="S8" s="231"/>
      <c r="T8" s="223" t="e">
        <f>SUM(Q8)/Q34</f>
        <v>#DIV/0!</v>
      </c>
      <c r="U8" s="231"/>
      <c r="V8" s="229"/>
      <c r="W8" s="232">
        <f t="shared" si="7"/>
        <v>0</v>
      </c>
      <c r="X8" s="34"/>
      <c r="Y8" s="9"/>
    </row>
    <row r="9" spans="1:25" x14ac:dyDescent="0.25">
      <c r="A9" s="163"/>
      <c r="B9" s="160"/>
      <c r="C9" s="248"/>
      <c r="D9" s="253"/>
      <c r="E9" s="248"/>
      <c r="F9" s="244"/>
      <c r="G9" s="257"/>
      <c r="H9" s="262"/>
      <c r="I9" s="199"/>
      <c r="J9" s="135">
        <f t="shared" si="0"/>
        <v>0</v>
      </c>
      <c r="K9" s="155"/>
      <c r="L9" s="135">
        <f t="shared" si="1"/>
        <v>0</v>
      </c>
      <c r="M9" s="155"/>
      <c r="N9" s="135">
        <f t="shared" si="2"/>
        <v>0</v>
      </c>
      <c r="O9" s="155"/>
      <c r="P9" s="336">
        <f t="shared" si="3"/>
        <v>0</v>
      </c>
      <c r="Q9" s="135">
        <f t="shared" si="4"/>
        <v>0</v>
      </c>
      <c r="R9" s="135">
        <f t="shared" si="5"/>
        <v>0</v>
      </c>
      <c r="S9" s="231"/>
      <c r="T9" s="223" t="e">
        <f>SUM(Q9)/Q34</f>
        <v>#DIV/0!</v>
      </c>
      <c r="U9" s="231"/>
      <c r="V9" s="229"/>
      <c r="W9" s="232">
        <f t="shared" si="7"/>
        <v>0</v>
      </c>
      <c r="X9" s="34"/>
      <c r="Y9" s="9"/>
    </row>
    <row r="10" spans="1:25" x14ac:dyDescent="0.25">
      <c r="A10" s="163"/>
      <c r="B10" s="160"/>
      <c r="C10" s="248"/>
      <c r="D10" s="253"/>
      <c r="E10" s="248"/>
      <c r="F10" s="244"/>
      <c r="G10" s="257"/>
      <c r="H10" s="262"/>
      <c r="I10" s="199"/>
      <c r="J10" s="135">
        <f t="shared" si="0"/>
        <v>0</v>
      </c>
      <c r="K10" s="155"/>
      <c r="L10" s="135">
        <f t="shared" si="1"/>
        <v>0</v>
      </c>
      <c r="M10" s="155"/>
      <c r="N10" s="135">
        <f t="shared" si="2"/>
        <v>0</v>
      </c>
      <c r="O10" s="155"/>
      <c r="P10" s="336">
        <f t="shared" si="3"/>
        <v>0</v>
      </c>
      <c r="Q10" s="135">
        <f t="shared" si="4"/>
        <v>0</v>
      </c>
      <c r="R10" s="135">
        <f t="shared" si="5"/>
        <v>0</v>
      </c>
      <c r="S10" s="231"/>
      <c r="T10" s="223" t="e">
        <f>SUM(Q10)/Q34</f>
        <v>#DIV/0!</v>
      </c>
      <c r="U10" s="231"/>
      <c r="V10" s="229"/>
      <c r="W10" s="232">
        <f t="shared" si="7"/>
        <v>0</v>
      </c>
      <c r="X10" s="34"/>
      <c r="Y10" s="9"/>
    </row>
    <row r="11" spans="1:25" x14ac:dyDescent="0.25">
      <c r="A11" s="163"/>
      <c r="B11" s="160"/>
      <c r="C11" s="248"/>
      <c r="D11" s="253"/>
      <c r="E11" s="248"/>
      <c r="F11" s="244"/>
      <c r="G11" s="257"/>
      <c r="H11" s="262"/>
      <c r="I11" s="199"/>
      <c r="J11" s="135">
        <f t="shared" si="0"/>
        <v>0</v>
      </c>
      <c r="K11" s="155"/>
      <c r="L11" s="135">
        <f t="shared" si="1"/>
        <v>0</v>
      </c>
      <c r="M11" s="155"/>
      <c r="N11" s="135">
        <f t="shared" si="2"/>
        <v>0</v>
      </c>
      <c r="O11" s="155"/>
      <c r="P11" s="336">
        <f t="shared" si="3"/>
        <v>0</v>
      </c>
      <c r="Q11" s="135">
        <f>I11+K11+M11+O11</f>
        <v>0</v>
      </c>
      <c r="R11" s="135">
        <f t="shared" si="5"/>
        <v>0</v>
      </c>
      <c r="S11" s="231"/>
      <c r="T11" s="223" t="e">
        <f>SUM(Q11)/Q34</f>
        <v>#DIV/0!</v>
      </c>
      <c r="U11" s="231"/>
      <c r="V11" s="229"/>
      <c r="W11" s="232">
        <f>+V11*Q11</f>
        <v>0</v>
      </c>
      <c r="X11" s="34"/>
      <c r="Y11" s="9"/>
    </row>
    <row r="12" spans="1:25" x14ac:dyDescent="0.25">
      <c r="A12" s="163"/>
      <c r="B12" s="161"/>
      <c r="C12" s="249"/>
      <c r="D12" s="254"/>
      <c r="E12" s="249"/>
      <c r="F12" s="245"/>
      <c r="G12" s="258"/>
      <c r="H12" s="263"/>
      <c r="I12" s="200"/>
      <c r="J12" s="137">
        <f t="shared" si="0"/>
        <v>0</v>
      </c>
      <c r="K12" s="156"/>
      <c r="L12" s="137">
        <f t="shared" si="1"/>
        <v>0</v>
      </c>
      <c r="M12" s="156"/>
      <c r="N12" s="137">
        <f t="shared" si="2"/>
        <v>0</v>
      </c>
      <c r="O12" s="156"/>
      <c r="P12" s="337">
        <f t="shared" si="3"/>
        <v>0</v>
      </c>
      <c r="Q12" s="137">
        <f t="shared" si="4"/>
        <v>0</v>
      </c>
      <c r="R12" s="137">
        <f t="shared" si="5"/>
        <v>0</v>
      </c>
      <c r="S12" s="233"/>
      <c r="T12" s="238" t="e">
        <f>SUM(Q12)/Q34</f>
        <v>#DIV/0!</v>
      </c>
      <c r="U12" s="233"/>
      <c r="V12" s="235"/>
      <c r="W12" s="236">
        <f t="shared" si="7"/>
        <v>0</v>
      </c>
      <c r="X12" s="34"/>
      <c r="Y12" s="9"/>
    </row>
    <row r="13" spans="1:25" x14ac:dyDescent="0.25">
      <c r="A13" s="218"/>
      <c r="B13" s="161"/>
      <c r="C13" s="250"/>
      <c r="D13" s="254"/>
      <c r="E13" s="250"/>
      <c r="F13" s="245"/>
      <c r="G13" s="259"/>
      <c r="H13" s="264"/>
      <c r="I13" s="255"/>
      <c r="J13" s="179"/>
      <c r="K13" s="178"/>
      <c r="L13" s="179"/>
      <c r="M13" s="180"/>
      <c r="N13" s="179"/>
      <c r="O13" s="180"/>
      <c r="P13" s="179"/>
      <c r="Q13" s="179"/>
      <c r="R13" s="239"/>
      <c r="S13" s="240"/>
      <c r="T13" s="196"/>
      <c r="U13" s="240"/>
      <c r="V13" s="234"/>
      <c r="W13" s="237"/>
      <c r="X13" s="34"/>
      <c r="Y13" s="9"/>
    </row>
    <row r="14" spans="1:25" x14ac:dyDescent="0.25">
      <c r="A14" s="219"/>
      <c r="B14" s="182"/>
      <c r="C14" s="182"/>
      <c r="D14" s="182"/>
      <c r="E14" s="182"/>
      <c r="F14" s="182"/>
      <c r="G14" s="183"/>
      <c r="H14" s="184"/>
      <c r="I14" s="183"/>
      <c r="J14" s="185"/>
      <c r="K14" s="183"/>
      <c r="L14" s="185"/>
      <c r="M14" s="186"/>
      <c r="N14" s="185"/>
      <c r="O14" s="186"/>
      <c r="P14" s="185"/>
      <c r="Q14" s="185"/>
      <c r="R14" s="185"/>
      <c r="S14" s="185"/>
      <c r="T14" s="187"/>
      <c r="U14" s="185"/>
      <c r="V14" s="188"/>
      <c r="W14" s="189"/>
      <c r="X14" s="34"/>
      <c r="Y14" s="9"/>
    </row>
    <row r="15" spans="1:25" ht="15.75" thickBot="1" x14ac:dyDescent="0.3">
      <c r="B15" s="153" t="s">
        <v>28</v>
      </c>
      <c r="C15" s="265"/>
      <c r="D15" s="266"/>
      <c r="E15" s="266"/>
      <c r="F15" s="266"/>
      <c r="G15" s="270"/>
      <c r="H15" s="267"/>
      <c r="I15" s="190">
        <f t="shared" ref="I15:R15" si="8">SUM(I3:I14)</f>
        <v>0</v>
      </c>
      <c r="J15" s="190">
        <f t="shared" si="8"/>
        <v>0</v>
      </c>
      <c r="K15" s="190">
        <f t="shared" si="8"/>
        <v>0</v>
      </c>
      <c r="L15" s="190">
        <f t="shared" si="8"/>
        <v>0</v>
      </c>
      <c r="M15" s="190">
        <f t="shared" si="8"/>
        <v>0</v>
      </c>
      <c r="N15" s="190">
        <f t="shared" si="8"/>
        <v>0</v>
      </c>
      <c r="O15" s="190">
        <f t="shared" si="8"/>
        <v>0</v>
      </c>
      <c r="P15" s="190">
        <f t="shared" si="8"/>
        <v>0</v>
      </c>
      <c r="Q15" s="190">
        <f t="shared" si="8"/>
        <v>0</v>
      </c>
      <c r="R15" s="206">
        <f t="shared" si="8"/>
        <v>0</v>
      </c>
      <c r="S15" s="72"/>
      <c r="T15" s="31"/>
      <c r="U15" s="72"/>
      <c r="V15" s="71"/>
      <c r="W15" s="206">
        <f>SUM(W3:W14)</f>
        <v>0</v>
      </c>
      <c r="X15" s="73"/>
      <c r="Y15" s="167" t="s">
        <v>57</v>
      </c>
    </row>
    <row r="16" spans="1:25" ht="16.5" thickTop="1" thickBot="1" x14ac:dyDescent="0.3">
      <c r="B16" s="191" t="s">
        <v>29</v>
      </c>
      <c r="C16" s="268"/>
      <c r="D16" s="269"/>
      <c r="E16" s="269"/>
      <c r="F16" s="269"/>
      <c r="G16" s="270"/>
      <c r="H16" s="267"/>
      <c r="I16" s="76"/>
      <c r="J16" s="192" t="e">
        <f>J15/I15</f>
        <v>#DIV/0!</v>
      </c>
      <c r="K16" s="76"/>
      <c r="L16" s="192" t="e">
        <f>L15/K15</f>
        <v>#DIV/0!</v>
      </c>
      <c r="M16" s="76"/>
      <c r="N16" s="192" t="e">
        <f>N15/M15</f>
        <v>#DIV/0!</v>
      </c>
      <c r="O16" s="76"/>
      <c r="P16" s="192" t="e">
        <f>P15/O15</f>
        <v>#DIV/0!</v>
      </c>
      <c r="Q16" s="204"/>
      <c r="R16" s="207" t="e">
        <f>R15/Q15</f>
        <v>#DIV/0!</v>
      </c>
      <c r="S16" s="79"/>
      <c r="T16" s="31"/>
      <c r="U16" s="79"/>
      <c r="V16" s="205"/>
      <c r="W16" s="207" t="e">
        <f>+W15/Q15</f>
        <v>#DIV/0!</v>
      </c>
      <c r="X16" s="73"/>
      <c r="Y16" s="209" t="e">
        <f>SUM(R16)/W16</f>
        <v>#DIV/0!</v>
      </c>
    </row>
    <row r="17" spans="1:25" x14ac:dyDescent="0.25">
      <c r="B17" s="83"/>
      <c r="C17" s="83"/>
      <c r="D17" s="83"/>
      <c r="E17" s="83"/>
      <c r="F17" s="83"/>
      <c r="G17" s="74"/>
      <c r="H17" s="74"/>
      <c r="I17" s="84"/>
      <c r="J17" s="84"/>
      <c r="K17" s="84"/>
      <c r="L17" s="84"/>
      <c r="M17" s="84"/>
      <c r="N17" s="84"/>
      <c r="O17" s="84"/>
      <c r="P17" s="84"/>
      <c r="Q17" s="85"/>
      <c r="R17" s="79"/>
      <c r="S17" s="79"/>
      <c r="T17" s="31"/>
      <c r="U17" s="79"/>
      <c r="V17" s="73"/>
      <c r="W17" s="86"/>
      <c r="X17" s="73"/>
      <c r="Y17" s="82"/>
    </row>
    <row r="18" spans="1:25" x14ac:dyDescent="0.25">
      <c r="B18" s="194"/>
      <c r="C18" s="273"/>
      <c r="D18" s="274"/>
      <c r="E18" s="274"/>
      <c r="F18" s="275"/>
      <c r="G18" s="283"/>
      <c r="H18" s="282"/>
      <c r="I18" s="344" t="s">
        <v>69</v>
      </c>
      <c r="J18" s="345"/>
      <c r="K18" s="344" t="s">
        <v>70</v>
      </c>
      <c r="L18" s="345"/>
      <c r="M18" s="344" t="s">
        <v>71</v>
      </c>
      <c r="N18" s="345"/>
      <c r="O18" s="344" t="s">
        <v>72</v>
      </c>
      <c r="P18" s="345"/>
      <c r="Q18" s="344" t="s">
        <v>5</v>
      </c>
      <c r="R18" s="345"/>
      <c r="S18" s="72"/>
      <c r="T18" s="31"/>
      <c r="U18" s="72"/>
      <c r="V18" s="342" t="s">
        <v>73</v>
      </c>
      <c r="W18" s="343"/>
      <c r="X18" s="73"/>
      <c r="Y18" s="82"/>
    </row>
    <row r="19" spans="1:25" ht="16.5" thickBot="1" x14ac:dyDescent="0.3">
      <c r="A19" s="154" t="s">
        <v>8</v>
      </c>
      <c r="B19" s="194" t="s">
        <v>74</v>
      </c>
      <c r="C19" s="276"/>
      <c r="D19" s="277"/>
      <c r="E19" s="277"/>
      <c r="F19" s="278"/>
      <c r="G19" s="280" t="s">
        <v>12</v>
      </c>
      <c r="H19" s="281"/>
      <c r="I19" s="134" t="s">
        <v>6</v>
      </c>
      <c r="J19" s="134" t="s">
        <v>65</v>
      </c>
      <c r="K19" s="134" t="s">
        <v>6</v>
      </c>
      <c r="L19" s="134" t="s">
        <v>65</v>
      </c>
      <c r="M19" s="134" t="s">
        <v>6</v>
      </c>
      <c r="N19" s="134" t="s">
        <v>65</v>
      </c>
      <c r="O19" s="134" t="s">
        <v>6</v>
      </c>
      <c r="P19" s="134" t="s">
        <v>65</v>
      </c>
      <c r="Q19" s="134" t="s">
        <v>6</v>
      </c>
      <c r="R19" s="134" t="s">
        <v>65</v>
      </c>
      <c r="S19" s="145"/>
      <c r="T19" s="214"/>
      <c r="U19" s="145"/>
      <c r="V19" s="215" t="s">
        <v>15</v>
      </c>
      <c r="W19" s="216" t="s">
        <v>65</v>
      </c>
      <c r="X19" s="90"/>
      <c r="Y19" s="82"/>
    </row>
    <row r="20" spans="1:25" ht="15.75" thickTop="1" x14ac:dyDescent="0.25">
      <c r="A20" s="217"/>
      <c r="B20" s="295"/>
      <c r="C20" s="326"/>
      <c r="D20" s="327"/>
      <c r="E20" s="327"/>
      <c r="F20" s="328"/>
      <c r="G20" s="299"/>
      <c r="H20" s="300"/>
      <c r="I20" s="301"/>
      <c r="J20" s="302">
        <f t="shared" ref="J20:J27" si="9">+I20*G20</f>
        <v>0</v>
      </c>
      <c r="K20" s="301"/>
      <c r="L20" s="302">
        <f t="shared" ref="L20:L27" si="10">+K20*G20</f>
        <v>0</v>
      </c>
      <c r="M20" s="301"/>
      <c r="N20" s="302">
        <f t="shared" ref="N20:N27" si="11">+M20*G20</f>
        <v>0</v>
      </c>
      <c r="O20" s="301"/>
      <c r="P20" s="302">
        <f t="shared" ref="P20:P27" si="12">+O20*G20</f>
        <v>0</v>
      </c>
      <c r="Q20" s="302">
        <f t="shared" ref="Q20:Q27" si="13">I20+K20+M20+O20</f>
        <v>0</v>
      </c>
      <c r="R20" s="302">
        <f t="shared" ref="R20:R27" si="14">+Q20*G20</f>
        <v>0</v>
      </c>
      <c r="S20" s="303"/>
      <c r="T20" s="221" t="e">
        <f>SUM(Q20)/Q34</f>
        <v>#DIV/0!</v>
      </c>
      <c r="U20" s="304"/>
      <c r="V20" s="305"/>
      <c r="W20" s="306">
        <f t="shared" ref="W20:W27" si="15">+V20*Q20</f>
        <v>0</v>
      </c>
      <c r="X20" s="90"/>
      <c r="Y20" s="212"/>
    </row>
    <row r="21" spans="1:25" x14ac:dyDescent="0.25">
      <c r="A21" s="163"/>
      <c r="B21" s="296"/>
      <c r="C21" s="329"/>
      <c r="D21" s="140"/>
      <c r="E21" s="140"/>
      <c r="F21" s="330"/>
      <c r="G21" s="307"/>
      <c r="H21" s="308"/>
      <c r="I21" s="309"/>
      <c r="J21" s="310">
        <f t="shared" si="9"/>
        <v>0</v>
      </c>
      <c r="K21" s="309"/>
      <c r="L21" s="310">
        <f t="shared" si="10"/>
        <v>0</v>
      </c>
      <c r="M21" s="309"/>
      <c r="N21" s="310">
        <f t="shared" si="11"/>
        <v>0</v>
      </c>
      <c r="O21" s="309"/>
      <c r="P21" s="310">
        <f t="shared" si="12"/>
        <v>0</v>
      </c>
      <c r="Q21" s="310">
        <f t="shared" si="13"/>
        <v>0</v>
      </c>
      <c r="R21" s="310">
        <f t="shared" si="14"/>
        <v>0</v>
      </c>
      <c r="S21" s="231"/>
      <c r="T21" s="223" t="e">
        <f>SUM(Q21)/Q34</f>
        <v>#DIV/0!</v>
      </c>
      <c r="U21" s="231"/>
      <c r="V21" s="311"/>
      <c r="W21" s="312">
        <f t="shared" si="15"/>
        <v>0</v>
      </c>
      <c r="X21" s="34"/>
      <c r="Y21" s="97"/>
    </row>
    <row r="22" spans="1:25" x14ac:dyDescent="0.25">
      <c r="A22" s="163"/>
      <c r="B22" s="297"/>
      <c r="C22" s="329"/>
      <c r="D22" s="140"/>
      <c r="E22" s="140"/>
      <c r="F22" s="330"/>
      <c r="G22" s="313"/>
      <c r="H22" s="308"/>
      <c r="I22" s="309"/>
      <c r="J22" s="310">
        <f t="shared" si="9"/>
        <v>0</v>
      </c>
      <c r="K22" s="309"/>
      <c r="L22" s="310">
        <f t="shared" si="10"/>
        <v>0</v>
      </c>
      <c r="M22" s="309"/>
      <c r="N22" s="310">
        <f t="shared" si="11"/>
        <v>0</v>
      </c>
      <c r="O22" s="309"/>
      <c r="P22" s="310">
        <f t="shared" si="12"/>
        <v>0</v>
      </c>
      <c r="Q22" s="310">
        <f t="shared" si="13"/>
        <v>0</v>
      </c>
      <c r="R22" s="310">
        <f t="shared" si="14"/>
        <v>0</v>
      </c>
      <c r="S22" s="231"/>
      <c r="T22" s="223" t="e">
        <f>SUM(Q22)/Q34</f>
        <v>#DIV/0!</v>
      </c>
      <c r="U22" s="231"/>
      <c r="V22" s="314"/>
      <c r="W22" s="312">
        <f t="shared" si="15"/>
        <v>0</v>
      </c>
      <c r="X22" s="34"/>
      <c r="Y22" s="97"/>
    </row>
    <row r="23" spans="1:25" x14ac:dyDescent="0.25">
      <c r="A23" s="163"/>
      <c r="B23" s="297"/>
      <c r="C23" s="329"/>
      <c r="D23" s="140"/>
      <c r="E23" s="140"/>
      <c r="F23" s="330"/>
      <c r="G23" s="313"/>
      <c r="H23" s="308"/>
      <c r="I23" s="309"/>
      <c r="J23" s="310">
        <f t="shared" si="9"/>
        <v>0</v>
      </c>
      <c r="K23" s="309"/>
      <c r="L23" s="310">
        <f t="shared" si="10"/>
        <v>0</v>
      </c>
      <c r="M23" s="309"/>
      <c r="N23" s="310">
        <f t="shared" si="11"/>
        <v>0</v>
      </c>
      <c r="O23" s="309"/>
      <c r="P23" s="310">
        <f t="shared" si="12"/>
        <v>0</v>
      </c>
      <c r="Q23" s="310">
        <f t="shared" si="13"/>
        <v>0</v>
      </c>
      <c r="R23" s="310">
        <f t="shared" si="14"/>
        <v>0</v>
      </c>
      <c r="S23" s="231"/>
      <c r="T23" s="223" t="e">
        <f>SUM(Q23)/Q34</f>
        <v>#DIV/0!</v>
      </c>
      <c r="U23" s="231"/>
      <c r="V23" s="314"/>
      <c r="W23" s="312">
        <f t="shared" si="15"/>
        <v>0</v>
      </c>
      <c r="X23" s="34"/>
      <c r="Y23" s="97"/>
    </row>
    <row r="24" spans="1:25" x14ac:dyDescent="0.25">
      <c r="A24" s="163"/>
      <c r="B24" s="297"/>
      <c r="C24" s="329"/>
      <c r="D24" s="140"/>
      <c r="E24" s="140"/>
      <c r="F24" s="330"/>
      <c r="G24" s="307"/>
      <c r="H24" s="308"/>
      <c r="I24" s="309"/>
      <c r="J24" s="310">
        <f t="shared" si="9"/>
        <v>0</v>
      </c>
      <c r="K24" s="309"/>
      <c r="L24" s="310">
        <f t="shared" si="10"/>
        <v>0</v>
      </c>
      <c r="M24" s="309"/>
      <c r="N24" s="310">
        <f t="shared" si="11"/>
        <v>0</v>
      </c>
      <c r="O24" s="309"/>
      <c r="P24" s="310">
        <f t="shared" si="12"/>
        <v>0</v>
      </c>
      <c r="Q24" s="310">
        <f t="shared" si="13"/>
        <v>0</v>
      </c>
      <c r="R24" s="310">
        <f t="shared" si="14"/>
        <v>0</v>
      </c>
      <c r="S24" s="231"/>
      <c r="T24" s="223" t="e">
        <f>SUM(Q24)/Q34</f>
        <v>#DIV/0!</v>
      </c>
      <c r="U24" s="231"/>
      <c r="V24" s="315"/>
      <c r="W24" s="312">
        <f t="shared" si="15"/>
        <v>0</v>
      </c>
      <c r="X24" s="34"/>
      <c r="Y24" s="97"/>
    </row>
    <row r="25" spans="1:25" x14ac:dyDescent="0.25">
      <c r="A25" s="163"/>
      <c r="B25" s="297"/>
      <c r="C25" s="329"/>
      <c r="D25" s="140"/>
      <c r="E25" s="140"/>
      <c r="F25" s="330"/>
      <c r="G25" s="307"/>
      <c r="H25" s="308"/>
      <c r="I25" s="309"/>
      <c r="J25" s="310">
        <f t="shared" si="9"/>
        <v>0</v>
      </c>
      <c r="K25" s="309"/>
      <c r="L25" s="310">
        <f t="shared" si="10"/>
        <v>0</v>
      </c>
      <c r="M25" s="309"/>
      <c r="N25" s="310">
        <f t="shared" si="11"/>
        <v>0</v>
      </c>
      <c r="O25" s="309"/>
      <c r="P25" s="310">
        <f t="shared" si="12"/>
        <v>0</v>
      </c>
      <c r="Q25" s="310">
        <f t="shared" si="13"/>
        <v>0</v>
      </c>
      <c r="R25" s="310">
        <f t="shared" si="14"/>
        <v>0</v>
      </c>
      <c r="S25" s="231"/>
      <c r="T25" s="223" t="e">
        <f>SUM(Q25)/Q34</f>
        <v>#DIV/0!</v>
      </c>
      <c r="U25" s="231"/>
      <c r="V25" s="315"/>
      <c r="W25" s="312">
        <f t="shared" si="15"/>
        <v>0</v>
      </c>
      <c r="X25" s="34"/>
      <c r="Y25" s="97"/>
    </row>
    <row r="26" spans="1:25" x14ac:dyDescent="0.25">
      <c r="A26" s="163"/>
      <c r="B26" s="297"/>
      <c r="C26" s="329"/>
      <c r="D26" s="140"/>
      <c r="E26" s="140"/>
      <c r="F26" s="330"/>
      <c r="G26" s="316"/>
      <c r="H26" s="308"/>
      <c r="I26" s="309"/>
      <c r="J26" s="310">
        <f t="shared" si="9"/>
        <v>0</v>
      </c>
      <c r="K26" s="309"/>
      <c r="L26" s="310">
        <f t="shared" si="10"/>
        <v>0</v>
      </c>
      <c r="M26" s="309"/>
      <c r="N26" s="310">
        <f t="shared" si="11"/>
        <v>0</v>
      </c>
      <c r="O26" s="309"/>
      <c r="P26" s="310">
        <f t="shared" si="12"/>
        <v>0</v>
      </c>
      <c r="Q26" s="310">
        <f t="shared" si="13"/>
        <v>0</v>
      </c>
      <c r="R26" s="310">
        <f t="shared" si="14"/>
        <v>0</v>
      </c>
      <c r="S26" s="231"/>
      <c r="T26" s="223" t="e">
        <f>SUM(Q26)/Q34</f>
        <v>#DIV/0!</v>
      </c>
      <c r="U26" s="231"/>
      <c r="V26" s="317"/>
      <c r="W26" s="312">
        <f t="shared" si="15"/>
        <v>0</v>
      </c>
      <c r="X26" s="34"/>
      <c r="Y26" s="97"/>
    </row>
    <row r="27" spans="1:25" x14ac:dyDescent="0.25">
      <c r="A27" s="163"/>
      <c r="B27" s="297"/>
      <c r="C27" s="329"/>
      <c r="D27" s="140"/>
      <c r="E27" s="140"/>
      <c r="F27" s="330"/>
      <c r="G27" s="316"/>
      <c r="H27" s="308"/>
      <c r="I27" s="309"/>
      <c r="J27" s="310">
        <f t="shared" si="9"/>
        <v>0</v>
      </c>
      <c r="K27" s="309"/>
      <c r="L27" s="310">
        <f t="shared" si="10"/>
        <v>0</v>
      </c>
      <c r="M27" s="309"/>
      <c r="N27" s="310">
        <f t="shared" si="11"/>
        <v>0</v>
      </c>
      <c r="O27" s="309"/>
      <c r="P27" s="310">
        <f t="shared" si="12"/>
        <v>0</v>
      </c>
      <c r="Q27" s="310">
        <f t="shared" si="13"/>
        <v>0</v>
      </c>
      <c r="R27" s="310">
        <f t="shared" si="14"/>
        <v>0</v>
      </c>
      <c r="S27" s="231"/>
      <c r="T27" s="223" t="e">
        <f>SUM(Q27)/Q34</f>
        <v>#DIV/0!</v>
      </c>
      <c r="U27" s="231"/>
      <c r="V27" s="317"/>
      <c r="W27" s="312">
        <f t="shared" si="15"/>
        <v>0</v>
      </c>
      <c r="X27" s="34"/>
      <c r="Y27" s="97"/>
    </row>
    <row r="28" spans="1:25" x14ac:dyDescent="0.25">
      <c r="A28" s="220"/>
      <c r="B28" s="298"/>
      <c r="C28" s="331"/>
      <c r="D28" s="332"/>
      <c r="E28" s="332"/>
      <c r="F28" s="333"/>
      <c r="G28" s="318"/>
      <c r="H28" s="319"/>
      <c r="I28" s="320"/>
      <c r="J28" s="321"/>
      <c r="K28" s="320"/>
      <c r="L28" s="321"/>
      <c r="M28" s="320"/>
      <c r="N28" s="321"/>
      <c r="O28" s="320"/>
      <c r="P28" s="321"/>
      <c r="Q28" s="321"/>
      <c r="R28" s="321"/>
      <c r="S28" s="322"/>
      <c r="T28" s="196"/>
      <c r="U28" s="323"/>
      <c r="V28" s="324"/>
      <c r="W28" s="321"/>
      <c r="X28" s="90"/>
      <c r="Y28" s="82"/>
    </row>
    <row r="29" spans="1:25" ht="15.75" thickBot="1" x14ac:dyDescent="0.3">
      <c r="B29" s="105"/>
      <c r="C29" s="105"/>
      <c r="D29" s="105"/>
      <c r="E29" s="105"/>
      <c r="F29" s="105"/>
      <c r="G29" s="106"/>
      <c r="H29" s="106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31"/>
      <c r="U29" s="72"/>
      <c r="V29" s="90"/>
      <c r="W29" s="72"/>
      <c r="X29" s="90"/>
      <c r="Y29" s="82"/>
    </row>
    <row r="30" spans="1:25" ht="15.75" thickBot="1" x14ac:dyDescent="0.3">
      <c r="B30" s="164" t="s">
        <v>39</v>
      </c>
      <c r="C30" s="265"/>
      <c r="D30" s="266"/>
      <c r="E30" s="266"/>
      <c r="F30" s="266"/>
      <c r="G30" s="285"/>
      <c r="H30" s="279"/>
      <c r="I30" s="190">
        <f t="shared" ref="I30:R30" si="16">SUM(I20:I27)</f>
        <v>0</v>
      </c>
      <c r="J30" s="190">
        <f t="shared" si="16"/>
        <v>0</v>
      </c>
      <c r="K30" s="190">
        <f t="shared" si="16"/>
        <v>0</v>
      </c>
      <c r="L30" s="190">
        <f t="shared" si="16"/>
        <v>0</v>
      </c>
      <c r="M30" s="190">
        <f t="shared" si="16"/>
        <v>0</v>
      </c>
      <c r="N30" s="190">
        <f t="shared" si="16"/>
        <v>0</v>
      </c>
      <c r="O30" s="190">
        <f t="shared" si="16"/>
        <v>0</v>
      </c>
      <c r="P30" s="286">
        <f t="shared" si="16"/>
        <v>0</v>
      </c>
      <c r="Q30" s="291">
        <f t="shared" si="16"/>
        <v>0</v>
      </c>
      <c r="R30" s="284">
        <f t="shared" si="16"/>
        <v>0</v>
      </c>
      <c r="S30" s="72"/>
      <c r="T30" s="31"/>
      <c r="U30" s="72"/>
      <c r="V30" s="90"/>
      <c r="W30" s="201">
        <f>SUM(W20:W27)</f>
        <v>0</v>
      </c>
      <c r="X30" s="90"/>
      <c r="Y30" s="82"/>
    </row>
    <row r="31" spans="1:25" x14ac:dyDescent="0.25">
      <c r="B31" s="191" t="s">
        <v>29</v>
      </c>
      <c r="C31" s="268"/>
      <c r="D31" s="269"/>
      <c r="E31" s="269"/>
      <c r="F31" s="269"/>
      <c r="G31" s="285"/>
      <c r="H31" s="279"/>
      <c r="I31" s="104"/>
      <c r="J31" s="202" t="e">
        <f>J30/I30</f>
        <v>#DIV/0!</v>
      </c>
      <c r="K31" s="104"/>
      <c r="L31" s="202" t="e">
        <f>L30/K30</f>
        <v>#DIV/0!</v>
      </c>
      <c r="M31" s="104"/>
      <c r="N31" s="202" t="e">
        <f>N30/M30</f>
        <v>#DIV/0!</v>
      </c>
      <c r="O31" s="104"/>
      <c r="P31" s="202" t="e">
        <f>P30/O30</f>
        <v>#DIV/0!</v>
      </c>
      <c r="Q31" s="289"/>
      <c r="R31" s="202" t="e">
        <f>R30/Q30</f>
        <v>#DIV/0!</v>
      </c>
      <c r="S31" s="72"/>
      <c r="T31" s="108"/>
      <c r="U31" s="109"/>
      <c r="V31" s="90"/>
      <c r="W31" s="203" t="e">
        <f>W30/Q30</f>
        <v>#DIV/0!</v>
      </c>
      <c r="X31" s="90"/>
      <c r="Y31" s="82"/>
    </row>
    <row r="32" spans="1:25" x14ac:dyDescent="0.25">
      <c r="B32" s="83"/>
      <c r="C32" s="83"/>
      <c r="D32" s="83"/>
      <c r="E32" s="83"/>
      <c r="F32" s="83"/>
      <c r="G32" s="106"/>
      <c r="H32" s="106"/>
      <c r="I32" s="90"/>
      <c r="J32" s="72"/>
      <c r="K32" s="90"/>
      <c r="L32" s="72"/>
      <c r="M32" s="90"/>
      <c r="N32" s="72"/>
      <c r="O32" s="90"/>
      <c r="P32" s="72"/>
      <c r="Q32" s="34"/>
      <c r="R32" s="72"/>
      <c r="S32" s="72"/>
      <c r="T32" s="108"/>
      <c r="U32" s="109"/>
      <c r="V32" s="90"/>
      <c r="W32" s="72"/>
      <c r="X32" s="90"/>
      <c r="Y32" s="82"/>
    </row>
    <row r="33" spans="1:25" ht="15.75" customHeight="1" thickBot="1" x14ac:dyDescent="0.3">
      <c r="B33" s="110"/>
      <c r="C33" s="110"/>
      <c r="D33" s="110"/>
      <c r="E33" s="110"/>
      <c r="F33" s="110"/>
      <c r="G33" s="111"/>
      <c r="H33" s="111"/>
      <c r="I33" s="90"/>
      <c r="J33" s="90"/>
      <c r="K33" s="90"/>
      <c r="L33" s="90"/>
      <c r="M33" s="90"/>
      <c r="N33" s="90"/>
      <c r="O33" s="90"/>
      <c r="P33" s="90"/>
      <c r="Q33" s="34"/>
      <c r="R33" s="90"/>
      <c r="S33" s="90"/>
      <c r="T33" s="112"/>
      <c r="U33" s="90"/>
      <c r="V33" s="90"/>
      <c r="W33" s="90"/>
      <c r="X33" s="90"/>
      <c r="Y33" s="82"/>
    </row>
    <row r="34" spans="1:25" ht="15.75" customHeight="1" thickBot="1" x14ac:dyDescent="0.3">
      <c r="B34" s="153" t="s">
        <v>56</v>
      </c>
      <c r="C34" s="165"/>
      <c r="D34" s="165"/>
      <c r="E34" s="165"/>
      <c r="F34" s="165"/>
      <c r="G34" s="166"/>
      <c r="H34" s="166"/>
      <c r="I34" s="193">
        <f t="shared" ref="I34:R34" si="17">SUM(I15,I30)</f>
        <v>0</v>
      </c>
      <c r="J34" s="193">
        <f t="shared" si="17"/>
        <v>0</v>
      </c>
      <c r="K34" s="193">
        <f t="shared" si="17"/>
        <v>0</v>
      </c>
      <c r="L34" s="193">
        <f t="shared" si="17"/>
        <v>0</v>
      </c>
      <c r="M34" s="193">
        <f t="shared" si="17"/>
        <v>0</v>
      </c>
      <c r="N34" s="193">
        <f t="shared" si="17"/>
        <v>0</v>
      </c>
      <c r="O34" s="193">
        <f t="shared" si="17"/>
        <v>0</v>
      </c>
      <c r="P34" s="287">
        <f t="shared" si="17"/>
        <v>0</v>
      </c>
      <c r="Q34" s="292">
        <f t="shared" si="17"/>
        <v>0</v>
      </c>
      <c r="R34" s="288">
        <f t="shared" si="17"/>
        <v>0</v>
      </c>
      <c r="S34" s="287"/>
      <c r="T34" s="293" t="e">
        <f>SUM(Q34)/Q34</f>
        <v>#DIV/0!</v>
      </c>
      <c r="U34" s="294"/>
      <c r="V34" s="34"/>
      <c r="W34" s="181">
        <f>SUM(W15,W30)</f>
        <v>0</v>
      </c>
      <c r="X34" s="114"/>
      <c r="Y34" s="208" t="s">
        <v>67</v>
      </c>
    </row>
    <row r="35" spans="1:25" ht="15.75" customHeight="1" thickTop="1" thickBot="1" x14ac:dyDescent="0.3">
      <c r="B35" s="191" t="s">
        <v>29</v>
      </c>
      <c r="C35" s="268"/>
      <c r="D35" s="269"/>
      <c r="E35" s="269"/>
      <c r="F35" s="269"/>
      <c r="G35" s="271"/>
      <c r="H35" s="272"/>
      <c r="I35" s="33"/>
      <c r="J35" s="192" t="e">
        <f>J34/I34</f>
        <v>#DIV/0!</v>
      </c>
      <c r="K35" s="33"/>
      <c r="L35" s="192" t="e">
        <f>L34/K34</f>
        <v>#DIV/0!</v>
      </c>
      <c r="M35" s="33"/>
      <c r="N35" s="192" t="e">
        <f>N34/M34</f>
        <v>#DIV/0!</v>
      </c>
      <c r="O35" s="33"/>
      <c r="P35" s="192" t="e">
        <f>P34/O34</f>
        <v>#DIV/0!</v>
      </c>
      <c r="Q35" s="290"/>
      <c r="R35" s="211" t="e">
        <f>R34/Q34</f>
        <v>#DIV/0!</v>
      </c>
      <c r="S35" s="116"/>
      <c r="T35" s="116"/>
      <c r="U35" s="116"/>
      <c r="V35" s="147"/>
      <c r="W35" s="211" t="e">
        <f>W34/Q34</f>
        <v>#DIV/0!</v>
      </c>
      <c r="X35" s="114"/>
      <c r="Y35" s="209" t="e">
        <f>SUM(R35)/W35</f>
        <v>#DIV/0!</v>
      </c>
    </row>
    <row r="36" spans="1:25" ht="15.75" customHeight="1" thickBot="1" x14ac:dyDescent="0.3">
      <c r="I36" s="34"/>
      <c r="J36" s="34"/>
      <c r="K36" s="34"/>
      <c r="L36" s="34"/>
      <c r="M36" s="34"/>
      <c r="N36" s="34"/>
      <c r="O36" s="34"/>
      <c r="P36" s="34"/>
      <c r="Q36" s="210" t="s">
        <v>68</v>
      </c>
      <c r="R36" s="34"/>
      <c r="S36" s="34"/>
      <c r="T36" s="34"/>
      <c r="U36" s="34"/>
      <c r="V36" s="34"/>
      <c r="W36" s="34"/>
      <c r="X36" s="34"/>
    </row>
    <row r="37" spans="1:25" ht="15.75" customHeight="1" thickTop="1" thickBot="1" x14ac:dyDescent="0.3">
      <c r="B37" s="7" t="s">
        <v>41</v>
      </c>
      <c r="C37" s="7"/>
      <c r="D37" s="7"/>
      <c r="E37" s="7"/>
      <c r="F37" s="7"/>
      <c r="I37" s="325" t="e">
        <f>I30/I34</f>
        <v>#DIV/0!</v>
      </c>
      <c r="J37" s="97"/>
      <c r="K37" s="325" t="e">
        <f>K30/K34</f>
        <v>#DIV/0!</v>
      </c>
      <c r="L37" s="97"/>
      <c r="M37" s="325" t="e">
        <f>M30/M34</f>
        <v>#DIV/0!</v>
      </c>
      <c r="N37" s="97"/>
      <c r="O37" s="325" t="e">
        <f>O30/O34</f>
        <v>#DIV/0!</v>
      </c>
      <c r="P37" s="97"/>
      <c r="Q37" s="334" t="e">
        <f>Q30/Q34</f>
        <v>#DIV/0!</v>
      </c>
      <c r="R37" s="34"/>
      <c r="S37" s="34"/>
      <c r="T37" s="34"/>
      <c r="U37" s="34"/>
      <c r="V37" s="34"/>
      <c r="W37" s="34"/>
      <c r="X37" s="34"/>
    </row>
    <row r="38" spans="1:25" ht="15.75" customHeight="1" thickTop="1" x14ac:dyDescent="0.2"/>
    <row r="39" spans="1:25" ht="9.75" customHeight="1" x14ac:dyDescent="0.25">
      <c r="A39" s="117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</row>
    <row r="40" spans="1:25" ht="15.75" customHeight="1" x14ac:dyDescent="0.25">
      <c r="I40" s="118"/>
      <c r="K40" s="118"/>
      <c r="M40" s="118"/>
      <c r="O40" s="118"/>
    </row>
    <row r="41" spans="1:25" ht="15.75" customHeight="1" x14ac:dyDescent="0.25">
      <c r="A41" s="138"/>
      <c r="B41" s="139"/>
      <c r="C41" s="140"/>
      <c r="D41" s="140"/>
      <c r="E41" s="141"/>
      <c r="F41" s="140"/>
      <c r="G41" s="142"/>
      <c r="H41" s="143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5"/>
      <c r="T41" s="146"/>
      <c r="U41" s="145"/>
      <c r="V41" s="143"/>
      <c r="W41" s="147"/>
      <c r="X41" s="138"/>
      <c r="Y41" s="138"/>
    </row>
    <row r="42" spans="1:25" ht="15.75" customHeight="1" x14ac:dyDescent="0.25">
      <c r="A42" s="148"/>
      <c r="B42" s="139"/>
      <c r="C42" s="140"/>
      <c r="D42" s="140"/>
      <c r="E42" s="141"/>
      <c r="F42" s="140"/>
      <c r="G42" s="142"/>
      <c r="H42" s="143"/>
      <c r="I42" s="149"/>
      <c r="J42" s="145"/>
      <c r="K42" s="149"/>
      <c r="L42" s="145"/>
      <c r="M42" s="149"/>
      <c r="N42" s="145"/>
      <c r="O42" s="149"/>
      <c r="P42" s="145"/>
      <c r="Q42" s="145"/>
      <c r="R42" s="145"/>
      <c r="S42" s="145"/>
      <c r="T42" s="146"/>
      <c r="U42" s="145"/>
      <c r="V42" s="143"/>
      <c r="W42" s="147"/>
      <c r="X42" s="138"/>
      <c r="Y42" s="138"/>
    </row>
    <row r="43" spans="1:25" ht="15.75" customHeight="1" x14ac:dyDescent="0.25">
      <c r="A43" s="138"/>
      <c r="B43" s="139"/>
      <c r="C43" s="140"/>
      <c r="D43" s="140"/>
      <c r="E43" s="141"/>
      <c r="F43" s="140"/>
      <c r="G43" s="142"/>
      <c r="H43" s="143"/>
      <c r="I43" s="149"/>
      <c r="J43" s="145"/>
      <c r="K43" s="149"/>
      <c r="L43" s="145"/>
      <c r="M43" s="149"/>
      <c r="N43" s="145"/>
      <c r="O43" s="149"/>
      <c r="P43" s="145"/>
      <c r="Q43" s="145"/>
      <c r="R43" s="145"/>
      <c r="S43" s="145"/>
      <c r="T43" s="146"/>
      <c r="U43" s="145"/>
      <c r="V43" s="143"/>
      <c r="W43" s="147"/>
      <c r="X43" s="138"/>
      <c r="Y43" s="138"/>
    </row>
    <row r="44" spans="1:25" ht="15.75" customHeight="1" x14ac:dyDescent="0.25">
      <c r="A44" s="138"/>
      <c r="B44" s="139"/>
      <c r="C44" s="140"/>
      <c r="D44" s="140"/>
      <c r="E44" s="141"/>
      <c r="F44" s="140"/>
      <c r="G44" s="142"/>
      <c r="H44" s="143"/>
      <c r="I44" s="149"/>
      <c r="J44" s="145"/>
      <c r="K44" s="149"/>
      <c r="L44" s="145"/>
      <c r="M44" s="149"/>
      <c r="N44" s="145"/>
      <c r="O44" s="149"/>
      <c r="P44" s="145"/>
      <c r="Q44" s="145"/>
      <c r="R44" s="145"/>
      <c r="S44" s="145"/>
      <c r="T44" s="146"/>
      <c r="U44" s="145"/>
      <c r="V44" s="143"/>
      <c r="W44" s="147"/>
      <c r="X44" s="138"/>
      <c r="Y44" s="138"/>
    </row>
    <row r="45" spans="1:25" ht="15.75" customHeight="1" x14ac:dyDescent="0.25">
      <c r="A45" s="138"/>
      <c r="B45" s="139"/>
      <c r="C45" s="140"/>
      <c r="D45" s="140"/>
      <c r="E45" s="141"/>
      <c r="F45" s="140"/>
      <c r="G45" s="142"/>
      <c r="H45" s="143"/>
      <c r="I45" s="149"/>
      <c r="J45" s="145"/>
      <c r="K45" s="149"/>
      <c r="L45" s="145"/>
      <c r="M45" s="149"/>
      <c r="N45" s="145"/>
      <c r="O45" s="149"/>
      <c r="P45" s="145"/>
      <c r="Q45" s="145"/>
      <c r="R45" s="145"/>
      <c r="S45" s="145"/>
      <c r="T45" s="146"/>
      <c r="U45" s="145"/>
      <c r="V45" s="143"/>
      <c r="W45" s="147"/>
      <c r="X45" s="138"/>
      <c r="Y45" s="138"/>
    </row>
    <row r="46" spans="1:25" ht="15.75" customHeight="1" x14ac:dyDescent="0.25">
      <c r="A46" s="138"/>
      <c r="B46" s="138"/>
      <c r="C46" s="138"/>
      <c r="D46" s="138"/>
      <c r="E46" s="138"/>
      <c r="F46" s="138"/>
      <c r="G46" s="138"/>
      <c r="H46" s="138"/>
      <c r="I46" s="150"/>
      <c r="J46" s="138"/>
      <c r="K46" s="150"/>
      <c r="L46" s="138"/>
      <c r="M46" s="150"/>
      <c r="N46" s="138"/>
      <c r="O46" s="150"/>
      <c r="P46" s="138"/>
      <c r="Q46" s="138"/>
      <c r="R46" s="138"/>
      <c r="S46" s="138"/>
      <c r="T46" s="138"/>
      <c r="U46" s="138"/>
      <c r="V46" s="138"/>
      <c r="W46" s="138"/>
      <c r="X46" s="138"/>
      <c r="Y46" s="138"/>
    </row>
    <row r="47" spans="1:25" ht="15.75" customHeight="1" x14ac:dyDescent="0.25">
      <c r="A47" s="138"/>
      <c r="B47" s="139"/>
      <c r="C47" s="140"/>
      <c r="D47" s="140"/>
      <c r="E47" s="141"/>
      <c r="F47" s="140"/>
      <c r="G47" s="142"/>
      <c r="H47" s="143"/>
      <c r="I47" s="149"/>
      <c r="J47" s="145"/>
      <c r="K47" s="149"/>
      <c r="L47" s="149"/>
      <c r="M47" s="149"/>
      <c r="N47" s="149"/>
      <c r="O47" s="149"/>
      <c r="P47" s="149"/>
      <c r="Q47" s="145"/>
      <c r="R47" s="145"/>
      <c r="S47" s="145"/>
      <c r="T47" s="146"/>
      <c r="U47" s="145"/>
      <c r="V47" s="143"/>
      <c r="W47" s="147"/>
      <c r="X47" s="138"/>
      <c r="Y47" s="138"/>
    </row>
    <row r="48" spans="1:25" ht="15.75" customHeight="1" x14ac:dyDescent="0.25">
      <c r="A48" s="138"/>
      <c r="B48" s="141"/>
      <c r="C48" s="141"/>
      <c r="D48" s="140"/>
      <c r="E48" s="140"/>
      <c r="F48" s="140"/>
      <c r="G48" s="142"/>
      <c r="H48" s="143"/>
      <c r="I48" s="149"/>
      <c r="J48" s="145"/>
      <c r="K48" s="149"/>
      <c r="L48" s="149"/>
      <c r="M48" s="149"/>
      <c r="N48" s="149"/>
      <c r="O48" s="149"/>
      <c r="P48" s="149"/>
      <c r="Q48" s="145"/>
      <c r="R48" s="145"/>
      <c r="S48" s="145"/>
      <c r="T48" s="146"/>
      <c r="U48" s="145"/>
      <c r="V48" s="142"/>
      <c r="W48" s="147"/>
      <c r="X48" s="138"/>
      <c r="Y48" s="138"/>
    </row>
    <row r="49" spans="1:27" ht="15.75" customHeight="1" x14ac:dyDescent="0.25">
      <c r="A49" s="138"/>
      <c r="B49" s="141"/>
      <c r="C49" s="140"/>
      <c r="D49" s="140"/>
      <c r="E49" s="141"/>
      <c r="F49" s="140"/>
      <c r="G49" s="142"/>
      <c r="H49" s="143"/>
      <c r="I49" s="149"/>
      <c r="J49" s="145"/>
      <c r="K49" s="149"/>
      <c r="L49" s="149"/>
      <c r="M49" s="149"/>
      <c r="N49" s="149"/>
      <c r="O49" s="149"/>
      <c r="P49" s="149"/>
      <c r="Q49" s="145"/>
      <c r="R49" s="145"/>
      <c r="S49" s="145"/>
      <c r="T49" s="146"/>
      <c r="U49" s="145"/>
      <c r="V49" s="143"/>
      <c r="W49" s="147"/>
      <c r="X49" s="138"/>
      <c r="Y49" s="138"/>
    </row>
    <row r="50" spans="1:27" ht="15.75" customHeight="1" x14ac:dyDescent="0.25">
      <c r="A50" s="138"/>
      <c r="B50" s="141"/>
      <c r="C50" s="140"/>
      <c r="D50" s="140"/>
      <c r="E50" s="141"/>
      <c r="F50" s="140"/>
      <c r="G50" s="142"/>
      <c r="H50" s="143"/>
      <c r="I50" s="149"/>
      <c r="J50" s="145"/>
      <c r="K50" s="149"/>
      <c r="L50" s="149"/>
      <c r="M50" s="149"/>
      <c r="N50" s="149"/>
      <c r="O50" s="149"/>
      <c r="P50" s="149"/>
      <c r="Q50" s="145"/>
      <c r="R50" s="145"/>
      <c r="S50" s="145"/>
      <c r="T50" s="146"/>
      <c r="U50" s="145"/>
      <c r="V50" s="143"/>
      <c r="W50" s="147"/>
      <c r="X50" s="138"/>
      <c r="Y50" s="138"/>
    </row>
    <row r="51" spans="1:27" ht="15.75" customHeight="1" x14ac:dyDescent="0.25">
      <c r="A51" s="138"/>
      <c r="B51" s="141"/>
      <c r="C51" s="140"/>
      <c r="D51" s="140"/>
      <c r="E51" s="141"/>
      <c r="F51" s="140"/>
      <c r="G51" s="142"/>
      <c r="H51" s="143"/>
      <c r="I51" s="149"/>
      <c r="J51" s="145"/>
      <c r="K51" s="149"/>
      <c r="L51" s="149"/>
      <c r="M51" s="149"/>
      <c r="N51" s="149"/>
      <c r="O51" s="149"/>
      <c r="P51" s="149"/>
      <c r="Q51" s="145"/>
      <c r="R51" s="145"/>
      <c r="S51" s="145"/>
      <c r="T51" s="146"/>
      <c r="U51" s="145"/>
      <c r="V51" s="143"/>
      <c r="W51" s="147"/>
      <c r="X51" s="138"/>
      <c r="Y51" s="138"/>
    </row>
    <row r="52" spans="1:27" ht="15.75" customHeight="1" x14ac:dyDescent="0.25">
      <c r="A52" s="138"/>
      <c r="B52" s="140"/>
      <c r="C52" s="140"/>
      <c r="D52" s="140"/>
      <c r="E52" s="141"/>
      <c r="F52" s="140"/>
      <c r="G52" s="142"/>
      <c r="H52" s="143"/>
      <c r="I52" s="149"/>
      <c r="J52" s="145"/>
      <c r="K52" s="149"/>
      <c r="L52" s="149"/>
      <c r="M52" s="149"/>
      <c r="N52" s="149"/>
      <c r="O52" s="149"/>
      <c r="P52" s="149"/>
      <c r="Q52" s="145"/>
      <c r="R52" s="145"/>
      <c r="S52" s="145"/>
      <c r="T52" s="146"/>
      <c r="U52" s="145"/>
      <c r="V52" s="142"/>
      <c r="W52" s="147"/>
      <c r="X52" s="138"/>
      <c r="Y52" s="138"/>
    </row>
    <row r="53" spans="1:27" ht="15.75" customHeight="1" x14ac:dyDescent="0.25">
      <c r="A53" s="138"/>
      <c r="B53" s="138"/>
      <c r="C53" s="138"/>
      <c r="D53" s="138"/>
      <c r="E53" s="138"/>
      <c r="F53" s="138"/>
      <c r="G53" s="138"/>
      <c r="H53" s="138"/>
      <c r="I53" s="150"/>
      <c r="J53" s="138"/>
      <c r="K53" s="150"/>
      <c r="L53" s="138"/>
      <c r="M53" s="150"/>
      <c r="N53" s="138"/>
      <c r="O53" s="150"/>
      <c r="P53" s="138"/>
      <c r="Q53" s="138"/>
      <c r="R53" s="138"/>
      <c r="S53" s="138"/>
      <c r="T53" s="138"/>
      <c r="U53" s="138"/>
      <c r="V53" s="138"/>
      <c r="W53" s="138"/>
      <c r="X53" s="138"/>
      <c r="Y53" s="138"/>
    </row>
    <row r="54" spans="1:27" ht="15.75" customHeight="1" x14ac:dyDescent="0.25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47"/>
      <c r="Y54" s="145"/>
      <c r="Z54" s="34"/>
      <c r="AA54" s="123"/>
    </row>
    <row r="55" spans="1:27" ht="15.75" customHeight="1" x14ac:dyDescent="0.25">
      <c r="A55" s="138"/>
      <c r="B55" s="151"/>
      <c r="C55" s="138"/>
      <c r="D55" s="138"/>
      <c r="E55" s="138"/>
      <c r="F55" s="138"/>
      <c r="G55" s="138"/>
      <c r="H55" s="138"/>
      <c r="I55" s="144"/>
      <c r="J55" s="138"/>
      <c r="K55" s="138"/>
      <c r="L55" s="138"/>
      <c r="M55" s="144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</row>
    <row r="56" spans="1:27" ht="15.75" customHeight="1" x14ac:dyDescent="0.25">
      <c r="A56" s="151"/>
      <c r="B56" s="152"/>
      <c r="C56" s="138"/>
      <c r="D56" s="138"/>
      <c r="E56" s="138"/>
      <c r="F56" s="138"/>
      <c r="G56" s="138"/>
      <c r="H56" s="138"/>
      <c r="I56" s="148"/>
      <c r="J56" s="138"/>
      <c r="K56" s="138"/>
      <c r="L56" s="138"/>
      <c r="M56" s="14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47"/>
      <c r="Y56" s="145"/>
      <c r="Z56" s="34"/>
      <c r="AA56" s="123"/>
    </row>
    <row r="57" spans="1:27" ht="15.75" customHeight="1" x14ac:dyDescent="0.2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</row>
    <row r="58" spans="1:27" ht="15.75" customHeight="1" x14ac:dyDescent="0.2"/>
    <row r="59" spans="1:27" ht="15.75" customHeight="1" x14ac:dyDescent="0.2"/>
    <row r="60" spans="1:27" ht="15.75" customHeight="1" x14ac:dyDescent="0.2"/>
    <row r="61" spans="1:27" ht="15.75" customHeight="1" x14ac:dyDescent="0.2"/>
    <row r="62" spans="1:27" ht="15.75" customHeight="1" x14ac:dyDescent="0.2"/>
    <row r="63" spans="1:27" ht="15.75" customHeight="1" x14ac:dyDescent="0.2"/>
    <row r="64" spans="1:27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</sheetData>
  <mergeCells count="13">
    <mergeCell ref="M18:N18"/>
    <mergeCell ref="K18:L18"/>
    <mergeCell ref="I18:J18"/>
    <mergeCell ref="B1:G1"/>
    <mergeCell ref="I1:J1"/>
    <mergeCell ref="K1:L1"/>
    <mergeCell ref="M1:N1"/>
    <mergeCell ref="Q1:R1"/>
    <mergeCell ref="V1:W1"/>
    <mergeCell ref="V18:W18"/>
    <mergeCell ref="Q18:R18"/>
    <mergeCell ref="O18:P18"/>
    <mergeCell ref="O1:P1"/>
  </mergeCells>
  <printOptions horizontalCentered="1"/>
  <pageMargins left="1" right="1" top="1" bottom="1" header="0" footer="0"/>
  <pageSetup paperSize="3" orientation="landscape" r:id="rId1"/>
  <headerFooter>
    <oddHeader>&amp;LProject name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layout</vt:lpstr>
      <vt:lpstr>Template - Wall Area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TrainingUser1</dc:creator>
  <cp:lastModifiedBy>Administrator</cp:lastModifiedBy>
  <dcterms:created xsi:type="dcterms:W3CDTF">2020-05-14T13:55:20Z</dcterms:created>
  <dcterms:modified xsi:type="dcterms:W3CDTF">2023-02-07T21:55:05Z</dcterms:modified>
</cp:coreProperties>
</file>