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0" yWindow="2460" windowWidth="22995" windowHeight="9270"/>
  </bookViews>
  <sheets>
    <sheet name="Sheet2" sheetId="1" r:id="rId1"/>
  </sheets>
  <definedNames>
    <definedName name="Option_4">#REF!</definedName>
    <definedName name="OPTION_NAMES">#REF!</definedName>
    <definedName name="_xlnm.Print_Area" localSheetId="0">Sheet2!$A$1:$Q$39</definedName>
  </definedNames>
  <calcPr calcId="145621"/>
</workbook>
</file>

<file path=xl/calcChain.xml><?xml version="1.0" encoding="utf-8"?>
<calcChain xmlns="http://schemas.openxmlformats.org/spreadsheetml/2006/main">
  <c r="L26" i="1" l="1"/>
  <c r="G28" i="1"/>
  <c r="J38" i="1"/>
  <c r="J39" i="1"/>
  <c r="M28" i="1" s="1"/>
  <c r="J26" i="1"/>
  <c r="F25" i="1"/>
  <c r="H39" i="1" s="1"/>
  <c r="D25" i="1"/>
  <c r="H38" i="1" s="1"/>
  <c r="L14" i="1"/>
  <c r="F39" i="1" s="1"/>
  <c r="M16" i="1" s="1"/>
  <c r="J14" i="1"/>
  <c r="F38" i="1" s="1"/>
  <c r="F14" i="1" l="1"/>
  <c r="D14" i="1"/>
  <c r="D38" i="1" s="1"/>
  <c r="D39" i="1" l="1"/>
  <c r="G16" i="1" s="1"/>
  <c r="H28" i="1"/>
  <c r="H16" i="1"/>
  <c r="N16" i="1"/>
  <c r="N28" i="1"/>
</calcChain>
</file>

<file path=xl/sharedStrings.xml><?xml version="1.0" encoding="utf-8"?>
<sst xmlns="http://schemas.openxmlformats.org/spreadsheetml/2006/main" count="41" uniqueCount="22">
  <si>
    <t>MANDATORY INCLUSIONARY HOUSING INCOME AVERAGING CALCULATOR*</t>
  </si>
  <si>
    <t>Please fill out all YELLOW Boxes</t>
  </si>
  <si>
    <t>OPTION 1: 25% @ 60% AMI</t>
  </si>
  <si>
    <t>% SF</t>
  </si>
  <si>
    <t>% AMI BAND</t>
  </si>
  <si>
    <t>BAND 1**</t>
  </si>
  <si>
    <t>BAND 2</t>
  </si>
  <si>
    <t>BAND 3</t>
  </si>
  <si>
    <t>Total % SF:</t>
  </si>
  <si>
    <t>Average % AMI</t>
  </si>
  <si>
    <t>Option 1 In Compliance?</t>
  </si>
  <si>
    <t>*Weighted AMIs are not applied in this calculater.  Average AMIs when weighted may differ from AMI calculated above.</t>
  </si>
  <si>
    <t>BAND 1</t>
  </si>
  <si>
    <t>Option 2 In Compliance?</t>
  </si>
  <si>
    <t>OPTION 2: 30% @ 80% AMI</t>
  </si>
  <si>
    <t>OPTION 3: 20% @ 40% AMI</t>
  </si>
  <si>
    <t>Option 3 In Compliance?</t>
  </si>
  <si>
    <t>BAND 4</t>
  </si>
  <si>
    <t>Option 4 In Compliance?</t>
  </si>
  <si>
    <t>BAND 2**</t>
  </si>
  <si>
    <t xml:space="preserve">**These bands have been predetermined and are required by the Zoning Resolution. </t>
  </si>
  <si>
    <t>OPTION 1: 30% @ 115%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</si>
</sst>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slantDashDot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0" fillId="0" borderId="12" xfId="0" applyFont="1" applyBorder="1" applyAlignment="1"/>
    <xf numFmtId="9" fontId="0" fillId="0" borderId="17" xfId="0" applyNumberFormat="1" applyFont="1" applyBorder="1" applyAlignment="1"/>
    <xf numFmtId="0" fontId="0" fillId="0" borderId="21" xfId="0" applyFont="1" applyBorder="1"/>
    <xf numFmtId="0" fontId="0" fillId="0" borderId="0" xfId="0" applyFont="1" applyBorder="1" applyAlignment="1">
      <alignment horizontal="left"/>
    </xf>
    <xf numFmtId="0" fontId="0" fillId="0" borderId="26" xfId="0" applyFont="1" applyBorder="1" applyAlignment="1"/>
    <xf numFmtId="0" fontId="0" fillId="0" borderId="36" xfId="0" applyFont="1" applyBorder="1" applyAlignment="1"/>
    <xf numFmtId="0" fontId="0" fillId="0" borderId="39" xfId="0" applyBorder="1"/>
    <xf numFmtId="0" fontId="0" fillId="0" borderId="42" xfId="0" applyBorder="1"/>
    <xf numFmtId="0" fontId="0" fillId="0" borderId="30" xfId="0" applyBorder="1"/>
    <xf numFmtId="0" fontId="0" fillId="0" borderId="23" xfId="0" applyBorder="1"/>
    <xf numFmtId="0" fontId="0" fillId="0" borderId="25" xfId="0" applyBorder="1"/>
    <xf numFmtId="0" fontId="0" fillId="0" borderId="24" xfId="0" applyBorder="1"/>
    <xf numFmtId="0" fontId="0" fillId="0" borderId="28" xfId="0" applyBorder="1"/>
    <xf numFmtId="0" fontId="0" fillId="0" borderId="45" xfId="0" applyBorder="1"/>
    <xf numFmtId="0" fontId="0" fillId="0" borderId="0" xfId="0" applyBorder="1" applyAlignment="1">
      <alignment horizontal="left" wrapText="1"/>
    </xf>
    <xf numFmtId="0" fontId="0" fillId="0" borderId="29" xfId="0" applyBorder="1"/>
    <xf numFmtId="0" fontId="0" fillId="0" borderId="31" xfId="0" applyBorder="1"/>
    <xf numFmtId="0" fontId="0" fillId="0" borderId="0" xfId="0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37" xfId="1" applyFont="1" applyBorder="1" applyAlignment="1">
      <alignment horizontal="center"/>
    </xf>
    <xf numFmtId="9" fontId="0" fillId="0" borderId="35" xfId="1" applyFont="1" applyBorder="1" applyAlignment="1">
      <alignment horizontal="center"/>
    </xf>
    <xf numFmtId="9" fontId="0" fillId="0" borderId="32" xfId="1" applyFont="1" applyBorder="1" applyAlignment="1">
      <alignment horizontal="center"/>
    </xf>
    <xf numFmtId="9" fontId="0" fillId="2" borderId="18" xfId="1" applyFont="1" applyFill="1" applyBorder="1" applyAlignment="1">
      <alignment horizontal="center"/>
    </xf>
    <xf numFmtId="9" fontId="0" fillId="2" borderId="20" xfId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9" fontId="3" fillId="0" borderId="7" xfId="0" applyNumberFormat="1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9" fontId="3" fillId="0" borderId="9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9" fontId="0" fillId="0" borderId="43" xfId="1" applyFont="1" applyBorder="1" applyAlignment="1">
      <alignment horizontal="center"/>
    </xf>
    <xf numFmtId="9" fontId="0" fillId="0" borderId="44" xfId="1" applyFont="1" applyBorder="1" applyAlignment="1">
      <alignment horizontal="center"/>
    </xf>
    <xf numFmtId="9" fontId="0" fillId="0" borderId="33" xfId="1" applyFont="1" applyBorder="1" applyAlignment="1">
      <alignment horizontal="center"/>
    </xf>
    <xf numFmtId="9" fontId="0" fillId="0" borderId="34" xfId="1" applyFont="1" applyBorder="1" applyAlignment="1">
      <alignment horizontal="center"/>
    </xf>
    <xf numFmtId="9" fontId="0" fillId="2" borderId="13" xfId="1" applyFont="1" applyFill="1" applyBorder="1" applyAlignment="1">
      <alignment horizontal="center"/>
    </xf>
    <xf numFmtId="9" fontId="0" fillId="2" borderId="14" xfId="1" applyFont="1" applyFill="1" applyBorder="1" applyAlignment="1">
      <alignment horizontal="center"/>
    </xf>
    <xf numFmtId="9" fontId="0" fillId="2" borderId="15" xfId="1" applyFont="1" applyFill="1" applyBorder="1" applyAlignment="1">
      <alignment horizontal="center"/>
    </xf>
    <xf numFmtId="9" fontId="0" fillId="2" borderId="16" xfId="1" applyFont="1" applyFill="1" applyBorder="1" applyAlignment="1">
      <alignment horizontal="center"/>
    </xf>
    <xf numFmtId="9" fontId="0" fillId="2" borderId="40" xfId="1" applyFont="1" applyFill="1" applyBorder="1" applyAlignment="1">
      <alignment horizontal="center"/>
    </xf>
    <xf numFmtId="9" fontId="0" fillId="2" borderId="19" xfId="1" applyFont="1" applyFill="1" applyBorder="1" applyAlignment="1">
      <alignment horizontal="center"/>
    </xf>
    <xf numFmtId="9" fontId="0" fillId="2" borderId="38" xfId="1" applyFont="1" applyFill="1" applyBorder="1" applyAlignment="1">
      <alignment horizontal="center"/>
    </xf>
    <xf numFmtId="9" fontId="0" fillId="2" borderId="22" xfId="1" applyFont="1" applyFill="1" applyBorder="1" applyAlignment="1">
      <alignment horizontal="center"/>
    </xf>
    <xf numFmtId="9" fontId="0" fillId="2" borderId="27" xfId="1" applyFont="1" applyFill="1" applyBorder="1" applyAlignment="1">
      <alignment horizontal="center"/>
    </xf>
    <xf numFmtId="9" fontId="0" fillId="2" borderId="41" xfId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0" fillId="0" borderId="11" xfId="1" applyFont="1" applyBorder="1" applyAlignment="1">
      <alignment horizontal="center"/>
    </xf>
  </cellXfs>
  <cellStyles count="6">
    <cellStyle name="Normal" xfId="0" builtinId="0"/>
    <cellStyle name="Normal 2" xfId="2"/>
    <cellStyle name="Normal 2 2" xfId="3"/>
    <cellStyle name="Percent" xfId="1" builtinId="5"/>
    <cellStyle name="Percent 2" xfId="4"/>
    <cellStyle name="Percent 2 2" xfId="5"/>
  </cellStyles>
  <dxfs count="1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9"/>
  <sheetViews>
    <sheetView showGridLines="0" tabSelected="1" view="pageBreakPreview" zoomScaleNormal="100" zoomScaleSheetLayoutView="100" workbookViewId="0">
      <selection activeCell="S19" sqref="S19"/>
    </sheetView>
  </sheetViews>
  <sheetFormatPr defaultRowHeight="12.75" x14ac:dyDescent="0.2"/>
  <cols>
    <col min="2" max="2" width="1.7109375" customWidth="1"/>
    <col min="3" max="3" width="1.5703125" customWidth="1"/>
    <col min="5" max="5" width="8.28515625" customWidth="1"/>
    <col min="6" max="6" width="8" customWidth="1"/>
    <col min="7" max="7" width="7" customWidth="1"/>
    <col min="15" max="15" width="1.28515625" customWidth="1"/>
    <col min="16" max="16" width="2.28515625" customWidth="1"/>
    <col min="18" max="18" width="36" customWidth="1"/>
  </cols>
  <sheetData>
    <row r="1" spans="2:16" ht="13.5" thickBot="1" x14ac:dyDescent="0.25"/>
    <row r="2" spans="2:16" ht="13.5" thickBot="1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2:16" x14ac:dyDescent="0.2">
      <c r="B3" s="14"/>
      <c r="C3" s="20" t="s">
        <v>0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  <c r="P3" s="15"/>
    </row>
    <row r="4" spans="2:16" ht="13.5" thickBot="1" x14ac:dyDescent="0.25">
      <c r="B4" s="14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  <c r="P4" s="15"/>
    </row>
    <row r="5" spans="2:16" ht="13.5" thickBot="1" x14ac:dyDescent="0.25">
      <c r="B5" s="14"/>
      <c r="C5" s="26" t="s">
        <v>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8"/>
    </row>
    <row r="6" spans="2:16" x14ac:dyDescent="0.2">
      <c r="B6" s="1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"/>
    </row>
    <row r="7" spans="2:16" ht="9.75" customHeight="1" thickBot="1" x14ac:dyDescent="0.25">
      <c r="B7" s="14"/>
      <c r="C7" s="1"/>
      <c r="D7" s="10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8"/>
    </row>
    <row r="8" spans="2:16" ht="20.25" customHeight="1" thickBot="1" x14ac:dyDescent="0.25">
      <c r="B8" s="14"/>
      <c r="C8" s="1"/>
      <c r="D8" s="43" t="s">
        <v>2</v>
      </c>
      <c r="E8" s="44"/>
      <c r="F8" s="44"/>
      <c r="G8" s="44"/>
      <c r="H8" s="45"/>
      <c r="I8" s="1"/>
      <c r="J8" s="43" t="s">
        <v>14</v>
      </c>
      <c r="K8" s="44"/>
      <c r="L8" s="44"/>
      <c r="M8" s="44"/>
      <c r="N8" s="45"/>
      <c r="O8" s="1"/>
      <c r="P8" s="8"/>
    </row>
    <row r="9" spans="2:16" ht="13.5" thickBot="1" x14ac:dyDescent="0.25">
      <c r="B9" s="14"/>
      <c r="C9" s="1"/>
      <c r="D9" s="29" t="s">
        <v>3</v>
      </c>
      <c r="E9" s="31"/>
      <c r="F9" s="29" t="s">
        <v>4</v>
      </c>
      <c r="G9" s="30"/>
      <c r="H9" s="31"/>
      <c r="I9" s="1"/>
      <c r="J9" s="60" t="s">
        <v>3</v>
      </c>
      <c r="K9" s="61"/>
      <c r="L9" s="60" t="s">
        <v>4</v>
      </c>
      <c r="M9" s="62"/>
      <c r="N9" s="31"/>
      <c r="O9" s="1"/>
      <c r="P9" s="8"/>
    </row>
    <row r="10" spans="2:16" ht="14.25" thickTop="1" thickBot="1" x14ac:dyDescent="0.25">
      <c r="B10" s="14"/>
      <c r="C10" s="1"/>
      <c r="D10" s="63">
        <v>0.1</v>
      </c>
      <c r="E10" s="64"/>
      <c r="F10" s="64">
        <v>0.4</v>
      </c>
      <c r="G10" s="64"/>
      <c r="H10" s="2" t="s">
        <v>5</v>
      </c>
      <c r="I10" s="1"/>
      <c r="J10" s="56">
        <v>0.1</v>
      </c>
      <c r="K10" s="57"/>
      <c r="L10" s="52">
        <v>0.8</v>
      </c>
      <c r="M10" s="53"/>
      <c r="N10" s="6" t="s">
        <v>12</v>
      </c>
      <c r="O10" s="1"/>
      <c r="P10" s="8"/>
    </row>
    <row r="11" spans="2:16" ht="14.25" thickTop="1" thickBot="1" x14ac:dyDescent="0.25">
      <c r="B11" s="14"/>
      <c r="C11" s="1"/>
      <c r="D11" s="56">
        <v>0.05</v>
      </c>
      <c r="E11" s="57"/>
      <c r="F11" s="52">
        <v>0.6</v>
      </c>
      <c r="G11" s="53"/>
      <c r="H11" s="3" t="s">
        <v>6</v>
      </c>
      <c r="I11" s="9"/>
      <c r="J11" s="58">
        <v>0.25</v>
      </c>
      <c r="K11" s="57"/>
      <c r="L11" s="52">
        <v>0.8</v>
      </c>
      <c r="M11" s="53"/>
      <c r="N11" s="3" t="s">
        <v>6</v>
      </c>
      <c r="O11" s="1"/>
      <c r="P11" s="8"/>
    </row>
    <row r="12" spans="2:16" ht="14.25" thickTop="1" thickBot="1" x14ac:dyDescent="0.25">
      <c r="B12" s="14"/>
      <c r="C12" s="1"/>
      <c r="D12" s="59">
        <v>0.05</v>
      </c>
      <c r="E12" s="55"/>
      <c r="F12" s="36">
        <v>0.6</v>
      </c>
      <c r="G12" s="37"/>
      <c r="H12" s="4" t="s">
        <v>7</v>
      </c>
      <c r="I12" s="1"/>
      <c r="J12" s="59">
        <v>0.1</v>
      </c>
      <c r="K12" s="55"/>
      <c r="L12" s="36">
        <v>0.8</v>
      </c>
      <c r="M12" s="37"/>
      <c r="N12" s="4" t="s">
        <v>7</v>
      </c>
      <c r="O12" s="1"/>
      <c r="P12" s="8"/>
    </row>
    <row r="13" spans="2:16" ht="13.5" thickBot="1" x14ac:dyDescent="0.25">
      <c r="B13" s="14"/>
      <c r="C13" s="1"/>
      <c r="D13" s="38" t="s">
        <v>8</v>
      </c>
      <c r="E13" s="39"/>
      <c r="F13" s="40" t="s">
        <v>9</v>
      </c>
      <c r="G13" s="41"/>
      <c r="H13" s="42"/>
      <c r="I13" s="1"/>
      <c r="J13" s="38" t="s">
        <v>8</v>
      </c>
      <c r="K13" s="39"/>
      <c r="L13" s="40" t="s">
        <v>9</v>
      </c>
      <c r="M13" s="41"/>
      <c r="N13" s="42"/>
      <c r="O13" s="1"/>
      <c r="P13" s="8"/>
    </row>
    <row r="14" spans="2:16" ht="13.5" thickBot="1" x14ac:dyDescent="0.25">
      <c r="B14" s="14"/>
      <c r="C14" s="1"/>
      <c r="D14" s="40">
        <f>SUM(D10:E12)</f>
        <v>0.2</v>
      </c>
      <c r="E14" s="31"/>
      <c r="F14" s="40">
        <f>AVERAGE(F10:G12)</f>
        <v>0.53333333333333333</v>
      </c>
      <c r="G14" s="30"/>
      <c r="H14" s="31"/>
      <c r="I14" s="1"/>
      <c r="J14" s="40">
        <f>SUM(J10:K12)</f>
        <v>0.44999999999999996</v>
      </c>
      <c r="K14" s="31"/>
      <c r="L14" s="40">
        <f>AVERAGE(L10:M12)</f>
        <v>0.80000000000000016</v>
      </c>
      <c r="M14" s="30"/>
      <c r="N14" s="31"/>
      <c r="O14" s="1"/>
      <c r="P14" s="8"/>
    </row>
    <row r="15" spans="2:16" ht="13.5" thickBot="1" x14ac:dyDescent="0.25">
      <c r="B15" s="1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8"/>
    </row>
    <row r="16" spans="2:16" ht="13.5" thickBot="1" x14ac:dyDescent="0.25">
      <c r="B16" s="14"/>
      <c r="C16" s="1"/>
      <c r="D16" s="29" t="s">
        <v>10</v>
      </c>
      <c r="E16" s="30"/>
      <c r="F16" s="31"/>
      <c r="G16" s="32" t="str">
        <f>IF(AND(D38="-",D39="-"),"YES","NO")</f>
        <v>NO</v>
      </c>
      <c r="H16" s="32" t="str">
        <f ca="1">IF($N$16="Option 1",IF(AND(#REF!="-",#REF!="-",#REF!="-"),"YES","NO"),"---")</f>
        <v>---</v>
      </c>
      <c r="I16" s="1"/>
      <c r="J16" s="29" t="s">
        <v>13</v>
      </c>
      <c r="K16" s="30"/>
      <c r="L16" s="31"/>
      <c r="M16" s="32" t="str">
        <f>IF(AND(F38="-",F39="-"),"YES","NO")</f>
        <v>YES</v>
      </c>
      <c r="N16" s="32" t="str">
        <f ca="1">IF($N$16="Option 1",IF(AND(#REF!="-",#REF!="-",#REF!="-"),"YES","NO"),"---")</f>
        <v>---</v>
      </c>
      <c r="O16" s="1"/>
      <c r="P16" s="8"/>
    </row>
    <row r="17" spans="2:17" x14ac:dyDescent="0.2">
      <c r="B17" s="1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8"/>
      <c r="Q17" s="1"/>
    </row>
    <row r="18" spans="2:17" ht="13.5" thickBot="1" x14ac:dyDescent="0.25"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8"/>
    </row>
    <row r="19" spans="2:17" ht="13.5" thickBot="1" x14ac:dyDescent="0.25">
      <c r="B19" s="14"/>
      <c r="C19" s="1"/>
      <c r="D19" s="43" t="s">
        <v>15</v>
      </c>
      <c r="E19" s="44"/>
      <c r="F19" s="44"/>
      <c r="G19" s="44"/>
      <c r="H19" s="45"/>
      <c r="I19" s="1"/>
      <c r="J19" s="43" t="s">
        <v>21</v>
      </c>
      <c r="K19" s="44"/>
      <c r="L19" s="44"/>
      <c r="M19" s="44"/>
      <c r="N19" s="45"/>
      <c r="O19" s="1"/>
      <c r="P19" s="8"/>
    </row>
    <row r="20" spans="2:17" ht="13.5" thickBot="1" x14ac:dyDescent="0.25">
      <c r="B20" s="14"/>
      <c r="C20" s="1"/>
      <c r="D20" s="29" t="s">
        <v>3</v>
      </c>
      <c r="E20" s="31"/>
      <c r="F20" s="29" t="s">
        <v>4</v>
      </c>
      <c r="G20" s="30"/>
      <c r="H20" s="31"/>
      <c r="I20" s="1"/>
      <c r="J20" s="29" t="s">
        <v>3</v>
      </c>
      <c r="K20" s="31"/>
      <c r="L20" s="29" t="s">
        <v>4</v>
      </c>
      <c r="M20" s="30"/>
      <c r="N20" s="31"/>
      <c r="O20" s="1"/>
      <c r="P20" s="8"/>
    </row>
    <row r="21" spans="2:17" ht="14.25" thickTop="1" thickBot="1" x14ac:dyDescent="0.25">
      <c r="B21" s="14"/>
      <c r="C21" s="1"/>
      <c r="D21" s="56">
        <v>0.05</v>
      </c>
      <c r="E21" s="57"/>
      <c r="F21" s="52">
        <v>0.4</v>
      </c>
      <c r="G21" s="53"/>
      <c r="H21" s="2" t="s">
        <v>12</v>
      </c>
      <c r="I21" s="1"/>
      <c r="J21" s="46">
        <v>0.05</v>
      </c>
      <c r="K21" s="47"/>
      <c r="L21" s="48">
        <v>0.7</v>
      </c>
      <c r="M21" s="49"/>
      <c r="N21" s="2" t="s">
        <v>5</v>
      </c>
      <c r="O21" s="1"/>
      <c r="P21" s="8"/>
    </row>
    <row r="22" spans="2:17" ht="14.25" thickTop="1" thickBot="1" x14ac:dyDescent="0.25">
      <c r="B22" s="14"/>
      <c r="C22" s="8"/>
      <c r="D22" s="58">
        <v>0.05</v>
      </c>
      <c r="E22" s="57"/>
      <c r="F22" s="52">
        <v>0.4</v>
      </c>
      <c r="G22" s="53"/>
      <c r="H22" s="3" t="s">
        <v>6</v>
      </c>
      <c r="I22" s="1"/>
      <c r="J22" s="33">
        <v>0.05</v>
      </c>
      <c r="K22" s="34"/>
      <c r="L22" s="35">
        <v>0.9</v>
      </c>
      <c r="M22" s="35"/>
      <c r="N22" s="7" t="s">
        <v>19</v>
      </c>
      <c r="O22" s="1"/>
      <c r="P22" s="8"/>
    </row>
    <row r="23" spans="2:17" ht="14.25" thickTop="1" thickBot="1" x14ac:dyDescent="0.25">
      <c r="B23" s="14"/>
      <c r="C23" s="8"/>
      <c r="D23" s="54">
        <v>0.05</v>
      </c>
      <c r="E23" s="55"/>
      <c r="F23" s="36">
        <v>0.4</v>
      </c>
      <c r="G23" s="37"/>
      <c r="H23" s="4" t="s">
        <v>7</v>
      </c>
      <c r="I23" s="9"/>
      <c r="J23" s="50">
        <v>0.05</v>
      </c>
      <c r="K23" s="51"/>
      <c r="L23" s="52">
        <v>1.1499999999999999</v>
      </c>
      <c r="M23" s="53"/>
      <c r="N23" s="3" t="s">
        <v>7</v>
      </c>
      <c r="O23" s="1"/>
      <c r="P23" s="8"/>
    </row>
    <row r="24" spans="2:17" ht="14.25" thickTop="1" thickBot="1" x14ac:dyDescent="0.25">
      <c r="B24" s="14"/>
      <c r="C24" s="1"/>
      <c r="D24" s="38" t="s">
        <v>8</v>
      </c>
      <c r="E24" s="39"/>
      <c r="F24" s="40" t="s">
        <v>9</v>
      </c>
      <c r="G24" s="41"/>
      <c r="H24" s="42"/>
      <c r="I24" s="9"/>
      <c r="J24" s="54">
        <v>0.1</v>
      </c>
      <c r="K24" s="55"/>
      <c r="L24" s="36">
        <v>1.1499999999999999</v>
      </c>
      <c r="M24" s="37"/>
      <c r="N24" s="4" t="s">
        <v>17</v>
      </c>
      <c r="O24" s="1"/>
      <c r="P24" s="8"/>
    </row>
    <row r="25" spans="2:17" ht="13.5" thickBot="1" x14ac:dyDescent="0.25">
      <c r="B25" s="14"/>
      <c r="C25" s="1"/>
      <c r="D25" s="40">
        <f>SUM(D21:E23)</f>
        <v>0.15000000000000002</v>
      </c>
      <c r="E25" s="31"/>
      <c r="F25" s="40">
        <f>AVERAGE(F21:G23)</f>
        <v>0.40000000000000008</v>
      </c>
      <c r="G25" s="30"/>
      <c r="H25" s="31"/>
      <c r="I25" s="1"/>
      <c r="J25" s="38" t="s">
        <v>8</v>
      </c>
      <c r="K25" s="39"/>
      <c r="L25" s="40" t="s">
        <v>9</v>
      </c>
      <c r="M25" s="41"/>
      <c r="N25" s="42"/>
      <c r="O25" s="1"/>
      <c r="P25" s="8"/>
    </row>
    <row r="26" spans="2:17" ht="13.5" thickBot="1" x14ac:dyDescent="0.25">
      <c r="B26" s="14"/>
      <c r="C26" s="1"/>
      <c r="D26" s="1"/>
      <c r="E26" s="1"/>
      <c r="F26" s="1"/>
      <c r="G26" s="1"/>
      <c r="H26" s="1"/>
      <c r="I26" s="1"/>
      <c r="J26" s="40">
        <f>SUM(J21:K24)</f>
        <v>0.25</v>
      </c>
      <c r="K26" s="31"/>
      <c r="L26" s="40">
        <f>AVERAGE(L21:M24)</f>
        <v>0.97499999999999998</v>
      </c>
      <c r="M26" s="30"/>
      <c r="N26" s="31"/>
      <c r="O26" s="1"/>
      <c r="P26" s="8"/>
    </row>
    <row r="27" spans="2:17" ht="13.5" thickBot="1" x14ac:dyDescent="0.25">
      <c r="B27" s="1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8"/>
    </row>
    <row r="28" spans="2:17" ht="13.5" thickBot="1" x14ac:dyDescent="0.25">
      <c r="B28" s="14"/>
      <c r="C28" s="1"/>
      <c r="D28" s="29" t="s">
        <v>16</v>
      </c>
      <c r="E28" s="30"/>
      <c r="F28" s="31"/>
      <c r="G28" s="32" t="str">
        <f>IF(AND(H38="-",H39="-"),"YES","NO")</f>
        <v>NO</v>
      </c>
      <c r="H28" s="32" t="str">
        <f ca="1">IF($N$16="Option 1",IF(AND(#REF!="-",#REF!="-",#REF!="-"),"YES","NO"),"---")</f>
        <v>---</v>
      </c>
      <c r="I28" s="1"/>
      <c r="J28" s="29" t="s">
        <v>18</v>
      </c>
      <c r="K28" s="30"/>
      <c r="L28" s="31"/>
      <c r="M28" s="32" t="str">
        <f>IF(AND(J38="-",J39="-"),"YES","NO")</f>
        <v>NO</v>
      </c>
      <c r="N28" s="32" t="str">
        <f ca="1">IF($N$16="Option 1",IF(AND(#REF!="-",#REF!="-",#REF!="-"),"YES","NO"),"---")</f>
        <v>---</v>
      </c>
      <c r="O28" s="1"/>
      <c r="P28" s="8"/>
    </row>
    <row r="29" spans="2:17" x14ac:dyDescent="0.2">
      <c r="B29" s="1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8"/>
    </row>
    <row r="30" spans="2:17" x14ac:dyDescent="0.2">
      <c r="B30" s="1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8"/>
    </row>
    <row r="31" spans="2:17" ht="12.75" customHeight="1" x14ac:dyDescent="0.2">
      <c r="B31" s="14"/>
      <c r="C31" s="1"/>
      <c r="D31" s="19" t="s">
        <v>11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"/>
      <c r="P31" s="8"/>
    </row>
    <row r="32" spans="2:17" x14ac:dyDescent="0.2">
      <c r="B32" s="14"/>
      <c r="C32" s="1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"/>
      <c r="P32" s="8"/>
    </row>
    <row r="33" spans="2:16" x14ac:dyDescent="0.2">
      <c r="B33" s="14"/>
      <c r="C33" s="1"/>
      <c r="D33" s="1"/>
      <c r="E33" s="1"/>
      <c r="F33" s="1"/>
      <c r="G33" s="1"/>
      <c r="H33" s="1"/>
      <c r="I33" s="1"/>
      <c r="J33" s="16"/>
      <c r="K33" s="16"/>
      <c r="L33" s="16"/>
      <c r="M33" s="1"/>
      <c r="N33" s="1"/>
      <c r="O33" s="1"/>
      <c r="P33" s="8"/>
    </row>
    <row r="34" spans="2:16" x14ac:dyDescent="0.2">
      <c r="B34" s="14"/>
      <c r="C34" s="1"/>
      <c r="D34" s="1" t="s">
        <v>20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8"/>
    </row>
    <row r="35" spans="2:16" x14ac:dyDescent="0.2">
      <c r="B35" s="1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8"/>
    </row>
    <row r="36" spans="2:16" ht="13.5" thickBot="1" x14ac:dyDescent="0.25">
      <c r="B36" s="17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8"/>
    </row>
    <row r="38" spans="2:16" hidden="1" x14ac:dyDescent="0.2">
      <c r="D38" s="5" t="str">
        <f>IF(D14&gt;=25%,"-","NO")</f>
        <v>NO</v>
      </c>
      <c r="F38" s="5" t="str">
        <f>IF(J14&gt;=30%,"-","NO")</f>
        <v>-</v>
      </c>
      <c r="H38" s="5" t="str">
        <f>IF(D25&gt;=20%,"-","NO")</f>
        <v>NO</v>
      </c>
      <c r="J38" s="5" t="str">
        <f>IF(J26&gt;=30%,"-","NO")</f>
        <v>NO</v>
      </c>
    </row>
    <row r="39" spans="2:16" hidden="1" x14ac:dyDescent="0.2">
      <c r="D39" s="5" t="str">
        <f>IF(F14&lt;=60%,"-", "NO")</f>
        <v>-</v>
      </c>
      <c r="F39" s="5" t="str">
        <f>IF(L14&lt;=80%,"-", "NO")</f>
        <v>-</v>
      </c>
      <c r="H39" s="5" t="str">
        <f>IF(F25&lt;=40%,"-", "NO")</f>
        <v>-</v>
      </c>
      <c r="J39" s="5" t="str">
        <f>IF(L26&lt;=115%,"-", "NO")</f>
        <v>-</v>
      </c>
    </row>
  </sheetData>
  <mergeCells count="65">
    <mergeCell ref="D9:E9"/>
    <mergeCell ref="F9:H9"/>
    <mergeCell ref="D10:E10"/>
    <mergeCell ref="F10:G10"/>
    <mergeCell ref="D14:E14"/>
    <mergeCell ref="F14:H14"/>
    <mergeCell ref="D16:F16"/>
    <mergeCell ref="G16:H16"/>
    <mergeCell ref="J8:N8"/>
    <mergeCell ref="J9:K9"/>
    <mergeCell ref="L9:N9"/>
    <mergeCell ref="J10:K10"/>
    <mergeCell ref="L10:M10"/>
    <mergeCell ref="D11:E11"/>
    <mergeCell ref="F11:G11"/>
    <mergeCell ref="D12:E12"/>
    <mergeCell ref="F12:G12"/>
    <mergeCell ref="D13:E13"/>
    <mergeCell ref="F13:H13"/>
    <mergeCell ref="D8:H8"/>
    <mergeCell ref="J14:K14"/>
    <mergeCell ref="L14:N14"/>
    <mergeCell ref="J16:L16"/>
    <mergeCell ref="M16:N16"/>
    <mergeCell ref="J11:K11"/>
    <mergeCell ref="L11:M11"/>
    <mergeCell ref="J12:K12"/>
    <mergeCell ref="L12:M12"/>
    <mergeCell ref="J13:K13"/>
    <mergeCell ref="L13:N13"/>
    <mergeCell ref="D25:E25"/>
    <mergeCell ref="F25:H25"/>
    <mergeCell ref="D19:H19"/>
    <mergeCell ref="D20:E20"/>
    <mergeCell ref="F20:H20"/>
    <mergeCell ref="D21:E21"/>
    <mergeCell ref="F21:G21"/>
    <mergeCell ref="D22:E22"/>
    <mergeCell ref="F22:G22"/>
    <mergeCell ref="J24:K24"/>
    <mergeCell ref="D23:E23"/>
    <mergeCell ref="F23:G23"/>
    <mergeCell ref="D24:E24"/>
    <mergeCell ref="F24:H24"/>
    <mergeCell ref="L20:N20"/>
    <mergeCell ref="J21:K21"/>
    <mergeCell ref="L21:M21"/>
    <mergeCell ref="J23:K23"/>
    <mergeCell ref="L23:M23"/>
    <mergeCell ref="D31:N32"/>
    <mergeCell ref="C3:O4"/>
    <mergeCell ref="C5:O5"/>
    <mergeCell ref="J28:L28"/>
    <mergeCell ref="M28:N28"/>
    <mergeCell ref="J22:K22"/>
    <mergeCell ref="L22:M22"/>
    <mergeCell ref="L24:M24"/>
    <mergeCell ref="J25:K25"/>
    <mergeCell ref="L25:N25"/>
    <mergeCell ref="J26:K26"/>
    <mergeCell ref="L26:N26"/>
    <mergeCell ref="D28:F28"/>
    <mergeCell ref="G28:H28"/>
    <mergeCell ref="J19:N19"/>
    <mergeCell ref="J20:K20"/>
  </mergeCells>
  <conditionalFormatting sqref="G16:H16">
    <cfRule type="expression" dxfId="15" priority="30">
      <formula>$G$16="YES"</formula>
    </cfRule>
    <cfRule type="expression" dxfId="14" priority="31">
      <formula>$G$16="NO"</formula>
    </cfRule>
  </conditionalFormatting>
  <conditionalFormatting sqref="D14:E14">
    <cfRule type="cellIs" dxfId="13" priority="22" operator="lessThan">
      <formula>0.25</formula>
    </cfRule>
  </conditionalFormatting>
  <conditionalFormatting sqref="F14:H14">
    <cfRule type="cellIs" dxfId="12" priority="21" operator="greaterThan">
      <formula>0.6</formula>
    </cfRule>
  </conditionalFormatting>
  <conditionalFormatting sqref="J14:K14">
    <cfRule type="cellIs" dxfId="11" priority="20" operator="lessThan">
      <formula>0.3</formula>
    </cfRule>
  </conditionalFormatting>
  <conditionalFormatting sqref="D25:E25">
    <cfRule type="cellIs" dxfId="10" priority="17" operator="lessThan">
      <formula>0.2</formula>
    </cfRule>
  </conditionalFormatting>
  <conditionalFormatting sqref="F25:H25">
    <cfRule type="cellIs" dxfId="9" priority="16" operator="greaterThan">
      <formula>0.4</formula>
    </cfRule>
  </conditionalFormatting>
  <conditionalFormatting sqref="L14:N14">
    <cfRule type="cellIs" dxfId="8" priority="15" operator="greaterThan">
      <formula>0.8</formula>
    </cfRule>
  </conditionalFormatting>
  <conditionalFormatting sqref="J26:K26">
    <cfRule type="cellIs" dxfId="7" priority="12" operator="lessThan">
      <formula>0.3</formula>
    </cfRule>
  </conditionalFormatting>
  <conditionalFormatting sqref="L26:N26">
    <cfRule type="cellIs" dxfId="6" priority="11" operator="greaterThan">
      <formula>0.115</formula>
    </cfRule>
  </conditionalFormatting>
  <conditionalFormatting sqref="M16:N16">
    <cfRule type="expression" dxfId="5" priority="5">
      <formula>$M$16="YES"</formula>
    </cfRule>
    <cfRule type="expression" dxfId="4" priority="6">
      <formula>$M$16="NO"</formula>
    </cfRule>
  </conditionalFormatting>
  <conditionalFormatting sqref="G28:H28">
    <cfRule type="expression" dxfId="3" priority="3">
      <formula>$G$28="YES"</formula>
    </cfRule>
    <cfRule type="expression" dxfId="2" priority="4">
      <formula>$G$28="NO"</formula>
    </cfRule>
  </conditionalFormatting>
  <conditionalFormatting sqref="M28:N28">
    <cfRule type="expression" dxfId="1" priority="1">
      <formula>$M$28="YES"</formula>
    </cfRule>
    <cfRule type="expression" dxfId="0" priority="2">
      <formula>$M$28="NO"</formula>
    </cfRule>
  </conditionalFormatting>
  <pageMargins left="0.7" right="0.7" top="0.75" bottom="0.75" header="0.3" footer="0.3"/>
  <pageSetup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Meehan, Katelyn</dc:creator>
  <cp:lastModifiedBy>Meehan, Katelyn</cp:lastModifiedBy>
  <dcterms:created xsi:type="dcterms:W3CDTF">2016-05-23T20:23:35Z</dcterms:created>
  <dcterms:modified xsi:type="dcterms:W3CDTF">2016-05-24T22:24:48Z</dcterms:modified>
</cp:coreProperties>
</file>